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mc:AlternateContent xmlns:mc="http://schemas.openxmlformats.org/markup-compatibility/2006">
    <mc:Choice Requires="x15">
      <x15ac:absPath xmlns:x15ac="http://schemas.microsoft.com/office/spreadsheetml/2010/11/ac" url="C:\Users\thomas.tran\Documents\OFA Website\OFAWEB_new\001_OFA_New_Drupal_site\01_tanf\TANF-MOE-Financial\2020\2021-09-27\ready for web\"/>
    </mc:Choice>
  </mc:AlternateContent>
  <xr:revisionPtr revIDLastSave="0" documentId="8_{90B03D93-7BBE-448A-8000-EA82385156EE}" xr6:coauthVersionLast="45" xr6:coauthVersionMax="45" xr10:uidLastSave="{00000000-0000-0000-0000-000000000000}"/>
  <bookViews>
    <workbookView xWindow="-110" yWindow="-110" windowWidth="19420" windowHeight="10420" xr2:uid="{00000000-000D-0000-FFFF-FFFF00000000}"/>
  </bookViews>
  <sheets>
    <sheet name="Table of Contents" sheetId="253" r:id="rId1"/>
    <sheet name="Reader's Guide" sheetId="274" r:id="rId2"/>
    <sheet name="A.1 Fed &amp; State by Category" sheetId="268" r:id="rId3"/>
    <sheet name="A.2 FY19-20 Comparison" sheetId="176" r:id="rId4"/>
    <sheet name="A.3 FY19-20 Difference" sheetId="177" r:id="rId5"/>
    <sheet name="A.4 FY19-20 MOE Comparison" sheetId="157" r:id="rId6"/>
    <sheet name="A.5 FY20 Federal TANF Funds" sheetId="178" r:id="rId7"/>
    <sheet name="A.6 Summary Federal Funds" sheetId="179" r:id="rId8"/>
    <sheet name="B. Total Expenditures" sheetId="182" r:id="rId9"/>
    <sheet name="C.1 Federal Expenditures" sheetId="263" r:id="rId10"/>
    <sheet name="C.2 State Expenditures" sheetId="27" r:id="rId11"/>
    <sheet name="C.3 Analysis MOE Spending" sheetId="43" r:id="rId12"/>
    <sheet name="D. State ToC" sheetId="269" r:id="rId13"/>
    <sheet name="Alabama" sheetId="188" r:id="rId14"/>
    <sheet name="Alaska" sheetId="189" r:id="rId15"/>
    <sheet name="Arizona" sheetId="190" r:id="rId16"/>
    <sheet name="Arkansas" sheetId="191" r:id="rId17"/>
    <sheet name="California" sheetId="192" r:id="rId18"/>
    <sheet name="Colorado" sheetId="193" r:id="rId19"/>
    <sheet name="Connecticut" sheetId="194" r:id="rId20"/>
    <sheet name="Delaware" sheetId="195" r:id="rId21"/>
    <sheet name="DC" sheetId="196" r:id="rId22"/>
    <sheet name="Florida" sheetId="197" r:id="rId23"/>
    <sheet name="Georgia" sheetId="198" r:id="rId24"/>
    <sheet name="Hawaii" sheetId="199" r:id="rId25"/>
    <sheet name="Idaho" sheetId="200" r:id="rId26"/>
    <sheet name="Illinois" sheetId="201" r:id="rId27"/>
    <sheet name="Indiana" sheetId="202" r:id="rId28"/>
    <sheet name="Iowa" sheetId="203" r:id="rId29"/>
    <sheet name="Kansas" sheetId="204" r:id="rId30"/>
    <sheet name="Kentucky" sheetId="205" r:id="rId31"/>
    <sheet name="Louisiana" sheetId="215" r:id="rId32"/>
    <sheet name="Maine" sheetId="214" r:id="rId33"/>
    <sheet name="Maryland" sheetId="213" r:id="rId34"/>
    <sheet name="Massachusetts" sheetId="212" r:id="rId35"/>
    <sheet name="Michigan" sheetId="211" r:id="rId36"/>
    <sheet name="Minnesota" sheetId="210" r:id="rId37"/>
    <sheet name="Mississippi" sheetId="209" r:id="rId38"/>
    <sheet name="Missouri" sheetId="208" r:id="rId39"/>
    <sheet name="Montana" sheetId="207" r:id="rId40"/>
    <sheet name="Nebraska" sheetId="206" r:id="rId41"/>
    <sheet name="Nevada" sheetId="216" r:id="rId42"/>
    <sheet name="New Hampshire" sheetId="217" r:id="rId43"/>
    <sheet name="New Jersey" sheetId="218" r:id="rId44"/>
    <sheet name="New Mexico" sheetId="219" r:id="rId45"/>
    <sheet name="New York" sheetId="238" r:id="rId46"/>
    <sheet name="North Carolina" sheetId="220" r:id="rId47"/>
    <sheet name="North Dakota" sheetId="221" r:id="rId48"/>
    <sheet name="Ohio" sheetId="231" r:id="rId49"/>
    <sheet name="Oklahoma" sheetId="222" r:id="rId50"/>
    <sheet name="Oregon" sheetId="230" r:id="rId51"/>
    <sheet name="Pennsylvania" sheetId="229" r:id="rId52"/>
    <sheet name="Rhode Island" sheetId="228" r:id="rId53"/>
    <sheet name="South Carolina" sheetId="227" r:id="rId54"/>
    <sheet name="South Dakota" sheetId="226" r:id="rId55"/>
    <sheet name="Tennessee" sheetId="225" r:id="rId56"/>
    <sheet name="Texas" sheetId="224" r:id="rId57"/>
    <sheet name="Utah" sheetId="223" r:id="rId58"/>
    <sheet name="Vermont" sheetId="232" r:id="rId59"/>
    <sheet name="Virginia" sheetId="237" r:id="rId60"/>
    <sheet name="Washington" sheetId="236" r:id="rId61"/>
    <sheet name="West Virginia" sheetId="235" r:id="rId62"/>
    <sheet name="Wisconsin" sheetId="234" r:id="rId63"/>
    <sheet name="Wyoming" sheetId="233" r:id="rId64"/>
    <sheet name="E.1 Fed&amp;State Funding Streams" sheetId="273" r:id="rId65"/>
    <sheet name="E.2 SFAG" sheetId="246" r:id="rId66"/>
    <sheet name="E.3 MOE in TANF" sheetId="249" r:id="rId67"/>
    <sheet name="E.4 MOE SSP" sheetId="11" r:id="rId68"/>
    <sheet name="E.5 Contingency" sheetId="257" r:id="rId69"/>
    <sheet name="F. Appendix" sheetId="271" r:id="rId70"/>
  </sheets>
  <externalReferences>
    <externalReference r:id="rId71"/>
    <externalReference r:id="rId72"/>
  </externalReferences>
  <definedNames>
    <definedName name="a">Alabama!$BNF$1</definedName>
    <definedName name="Amount1">[1]SpendingFromFedlTANFgrantInFY!$B$7:$C$58,[1]SpendingFromFedlTANFgrantInFY!$D$7:$D$58,[1]SpendingFromFedlTANFgrantInFY!$E$7:$J$58</definedName>
    <definedName name="Amount4" localSheetId="64">#REF!</definedName>
    <definedName name="Amount4" localSheetId="68">#REF!</definedName>
    <definedName name="Amount4" localSheetId="69">#REF!</definedName>
    <definedName name="Amount4">#REF!</definedName>
    <definedName name="Calculation1" localSheetId="64">#REF!</definedName>
    <definedName name="Calculation1" localSheetId="68">#REF!</definedName>
    <definedName name="Calculation1" localSheetId="69">#REF!</definedName>
    <definedName name="Calculation1">#REF!</definedName>
    <definedName name="data" localSheetId="64">#REF!</definedName>
    <definedName name="data" localSheetId="68">#REF!</definedName>
    <definedName name="data" localSheetId="69">#REF!</definedName>
    <definedName name="data">#REF!</definedName>
    <definedName name="Data1" localSheetId="64">#REF!</definedName>
    <definedName name="Data1" localSheetId="68">#REF!</definedName>
    <definedName name="Data1" localSheetId="69">#REF!</definedName>
    <definedName name="Data1">#REF!</definedName>
    <definedName name="Data2">'[2]TANF assistance'!$A$7:$G$63</definedName>
    <definedName name="Data3">'[2]TANF non-assistance'!$A$7:$M$62</definedName>
    <definedName name="Data4" localSheetId="64">#REF!</definedName>
    <definedName name="Data4" localSheetId="68">#REF!</definedName>
    <definedName name="Data4" localSheetId="69">#REF!</definedName>
    <definedName name="Data4">#REF!</definedName>
    <definedName name="Data5" localSheetId="64">#REF!</definedName>
    <definedName name="Data5" localSheetId="68">#REF!</definedName>
    <definedName name="Data5" localSheetId="69">#REF!</definedName>
    <definedName name="Data5">#REF!</definedName>
    <definedName name="datatest" localSheetId="64">#REF!</definedName>
    <definedName name="datatest" localSheetId="68">#REF!</definedName>
    <definedName name="datatest" localSheetId="69">#REF!</definedName>
    <definedName name="datatest">#REF!</definedName>
    <definedName name="_xlnm.Print_Area" localSheetId="10">'C.2 State Expenditures'!$A$1:$AR$54</definedName>
    <definedName name="_xlnm.Print_Area" localSheetId="68">'E.5 Contingency'!$A$1:$AT$56</definedName>
    <definedName name="_xlnm.Print_Area" localSheetId="69">'F. Appendix'!$A$1:$P$57</definedName>
    <definedName name="_xlnm.Print_Area" localSheetId="0">'Table of Contents'!$A$1:$B$30</definedName>
    <definedName name="_xlnm.Print_Titles" localSheetId="8">'B. Total Expenditures'!$A:$A</definedName>
    <definedName name="_xlnm.Print_Titles" localSheetId="9">'C.1 Federal Expenditures'!$A:$A</definedName>
    <definedName name="_xlnm.Print_Titles" localSheetId="10">'C.2 State Expenditures'!$A:$A</definedName>
    <definedName name="_xlnm.Print_Titles" localSheetId="65">'E.2 SFAG'!$A:$A</definedName>
    <definedName name="_xlnm.Print_Titles" localSheetId="66">'E.3 MOE in TANF'!$A:$A</definedName>
    <definedName name="_xlnm.Print_Titles" localSheetId="67">'E.4 MOE SSP'!$A:$A</definedName>
    <definedName name="_xlnm.Print_Titles" localSheetId="68">'E.5 Contingency'!$A:$K</definedName>
    <definedName name="Quarter">[1]SpendingFromFedlTANFgrantInFY!$K$1</definedName>
    <definedName name="Remark1" localSheetId="64">#REF!</definedName>
    <definedName name="Remark1" localSheetId="68">#REF!</definedName>
    <definedName name="Remark1" localSheetId="69">#REF!</definedName>
    <definedName name="Remark1">#REF!</definedName>
    <definedName name="State1" localSheetId="64">#REF!</definedName>
    <definedName name="State1" localSheetId="68">#REF!</definedName>
    <definedName name="State1" localSheetId="69">#REF!</definedName>
    <definedName name="State1">#REF!</definedName>
    <definedName name="State2">'[2]TANF assistance'!$A$7:$A$57</definedName>
    <definedName name="State3">'[2]TANF non-assistance'!$A$7:$A$57</definedName>
    <definedName name="State4" localSheetId="64">#REF!</definedName>
    <definedName name="State4" localSheetId="68">#REF!</definedName>
    <definedName name="State4" localSheetId="69">#REF!</definedName>
    <definedName name="State4">#REF!</definedName>
    <definedName name="State5" localSheetId="64">#REF!</definedName>
    <definedName name="State5" localSheetId="68">#REF!</definedName>
    <definedName name="State5" localSheetId="69">#REF!</definedName>
    <definedName name="State5">#REF!</definedName>
    <definedName name="year">[1]SpendingFromFedlTANFgrantInFY!$K$6</definedName>
    <definedName name="year2" localSheetId="64">#REF!</definedName>
    <definedName name="year2" localSheetId="68">#REF!</definedName>
    <definedName name="year2" localSheetId="69">#REF!</definedName>
    <definedName name="year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63" l="1"/>
  <c r="C4" i="263"/>
  <c r="D4" i="263"/>
  <c r="E4" i="263"/>
  <c r="F4" i="263"/>
  <c r="G4" i="263"/>
  <c r="H4" i="263"/>
  <c r="I4" i="263"/>
  <c r="J4" i="263"/>
  <c r="K4" i="263"/>
  <c r="L4" i="263"/>
  <c r="M4" i="263"/>
  <c r="N4" i="263"/>
  <c r="O4" i="263"/>
  <c r="P4" i="263"/>
  <c r="Q4" i="263"/>
  <c r="R4" i="263"/>
  <c r="S4" i="263"/>
  <c r="T4" i="263"/>
  <c r="U4" i="263"/>
  <c r="V4" i="263"/>
  <c r="W4" i="263"/>
  <c r="X4" i="263"/>
  <c r="Y4" i="263"/>
  <c r="Z4" i="263"/>
  <c r="AA4" i="263"/>
  <c r="AB4" i="263"/>
  <c r="AC4" i="263"/>
  <c r="AD4" i="263"/>
  <c r="AE4" i="263"/>
  <c r="AF4" i="263"/>
  <c r="AG4" i="263"/>
  <c r="AH4" i="263"/>
  <c r="AI4" i="263"/>
  <c r="AJ4" i="263"/>
  <c r="AK4" i="263"/>
  <c r="AL4" i="263"/>
  <c r="AM4" i="263"/>
  <c r="AN4" i="263"/>
  <c r="AO4" i="263"/>
  <c r="AP4" i="263"/>
  <c r="AQ4" i="263"/>
  <c r="AR4" i="263"/>
  <c r="AS4" i="263"/>
  <c r="AT4" i="263"/>
  <c r="B5" i="263"/>
  <c r="C5" i="263"/>
  <c r="D5" i="263"/>
  <c r="E5" i="263"/>
  <c r="F5" i="263"/>
  <c r="G5" i="263"/>
  <c r="H5" i="263"/>
  <c r="I5" i="263"/>
  <c r="J5" i="263"/>
  <c r="K5" i="263"/>
  <c r="L5" i="263"/>
  <c r="M5" i="263"/>
  <c r="N5" i="263"/>
  <c r="O5" i="263"/>
  <c r="P5" i="263"/>
  <c r="Q5" i="263"/>
  <c r="R5" i="263"/>
  <c r="S5" i="263"/>
  <c r="T5" i="263"/>
  <c r="U5" i="263"/>
  <c r="V5" i="263"/>
  <c r="W5" i="263"/>
  <c r="X5" i="263"/>
  <c r="Y5" i="263"/>
  <c r="Z5" i="263"/>
  <c r="AA5" i="263"/>
  <c r="AB5" i="263"/>
  <c r="AC5" i="263"/>
  <c r="AD5" i="263"/>
  <c r="AE5" i="263"/>
  <c r="AF5" i="263"/>
  <c r="AG5" i="263"/>
  <c r="AH5" i="263"/>
  <c r="AI5" i="263"/>
  <c r="AJ5" i="263"/>
  <c r="AK5" i="263"/>
  <c r="AL5" i="263"/>
  <c r="AM5" i="263"/>
  <c r="AN5" i="263"/>
  <c r="AO5" i="263"/>
  <c r="AP5" i="263"/>
  <c r="AQ5" i="263"/>
  <c r="AR5" i="263"/>
  <c r="AS5" i="263"/>
  <c r="AT5" i="263"/>
  <c r="B6" i="263"/>
  <c r="C6" i="263"/>
  <c r="D6" i="263"/>
  <c r="E6" i="263"/>
  <c r="F6" i="263"/>
  <c r="G6" i="263"/>
  <c r="H6" i="263"/>
  <c r="I6" i="263"/>
  <c r="J6" i="263"/>
  <c r="K6" i="263"/>
  <c r="L6" i="263"/>
  <c r="M6" i="263"/>
  <c r="N6" i="263"/>
  <c r="O6" i="263"/>
  <c r="P6" i="263"/>
  <c r="Q6" i="263"/>
  <c r="R6" i="263"/>
  <c r="S6" i="263"/>
  <c r="T6" i="263"/>
  <c r="U6" i="263"/>
  <c r="V6" i="263"/>
  <c r="W6" i="263"/>
  <c r="X6" i="263"/>
  <c r="Y6" i="263"/>
  <c r="Z6" i="263"/>
  <c r="AA6" i="263"/>
  <c r="AB6" i="263"/>
  <c r="AC6" i="263"/>
  <c r="AD6" i="263"/>
  <c r="AE6" i="263"/>
  <c r="AF6" i="263"/>
  <c r="AG6" i="263"/>
  <c r="AH6" i="263"/>
  <c r="AI6" i="263"/>
  <c r="AJ6" i="263"/>
  <c r="AK6" i="263"/>
  <c r="AL6" i="263"/>
  <c r="AM6" i="263"/>
  <c r="AN6" i="263"/>
  <c r="AO6" i="263"/>
  <c r="AP6" i="263"/>
  <c r="AQ6" i="263"/>
  <c r="AR6" i="263"/>
  <c r="AS6" i="263"/>
  <c r="AT6" i="263"/>
  <c r="B7" i="263"/>
  <c r="C7" i="263"/>
  <c r="D7" i="263"/>
  <c r="E7" i="263"/>
  <c r="F7" i="263"/>
  <c r="G7" i="263"/>
  <c r="H7" i="263"/>
  <c r="I7" i="263"/>
  <c r="J7" i="263"/>
  <c r="K7" i="263"/>
  <c r="L7" i="263"/>
  <c r="M7" i="263"/>
  <c r="N7" i="263"/>
  <c r="O7" i="263"/>
  <c r="P7" i="263"/>
  <c r="Q7" i="263"/>
  <c r="R7" i="263"/>
  <c r="S7" i="263"/>
  <c r="T7" i="263"/>
  <c r="U7" i="263"/>
  <c r="V7" i="263"/>
  <c r="W7" i="263"/>
  <c r="X7" i="263"/>
  <c r="Y7" i="263"/>
  <c r="Z7" i="263"/>
  <c r="AA7" i="263"/>
  <c r="AB7" i="263"/>
  <c r="AC7" i="263"/>
  <c r="AD7" i="263"/>
  <c r="AE7" i="263"/>
  <c r="AF7" i="263"/>
  <c r="AG7" i="263"/>
  <c r="AH7" i="263"/>
  <c r="AI7" i="263"/>
  <c r="AJ7" i="263"/>
  <c r="AK7" i="263"/>
  <c r="AL7" i="263"/>
  <c r="AM7" i="263"/>
  <c r="AN7" i="263"/>
  <c r="AO7" i="263"/>
  <c r="AP7" i="263"/>
  <c r="AQ7" i="263"/>
  <c r="AR7" i="263"/>
  <c r="AS7" i="263"/>
  <c r="AT7" i="263"/>
  <c r="B8" i="263"/>
  <c r="C8" i="263"/>
  <c r="D8" i="263"/>
  <c r="E8" i="263"/>
  <c r="F8" i="263"/>
  <c r="G8" i="263"/>
  <c r="H8" i="263"/>
  <c r="I8" i="263"/>
  <c r="J8" i="263"/>
  <c r="K8" i="263"/>
  <c r="L8" i="263"/>
  <c r="M8" i="263"/>
  <c r="N8" i="263"/>
  <c r="O8" i="263"/>
  <c r="P8" i="263"/>
  <c r="Q8" i="263"/>
  <c r="R8" i="263"/>
  <c r="S8" i="263"/>
  <c r="T8" i="263"/>
  <c r="U8" i="263"/>
  <c r="V8" i="263"/>
  <c r="W8" i="263"/>
  <c r="X8" i="263"/>
  <c r="Y8" i="263"/>
  <c r="Z8" i="263"/>
  <c r="AA8" i="263"/>
  <c r="AB8" i="263"/>
  <c r="AC8" i="263"/>
  <c r="AD8" i="263"/>
  <c r="AE8" i="263"/>
  <c r="AF8" i="263"/>
  <c r="AG8" i="263"/>
  <c r="AH8" i="263"/>
  <c r="AI8" i="263"/>
  <c r="AJ8" i="263"/>
  <c r="AK8" i="263"/>
  <c r="AL8" i="263"/>
  <c r="AM8" i="263"/>
  <c r="AN8" i="263"/>
  <c r="AO8" i="263"/>
  <c r="AP8" i="263"/>
  <c r="AQ8" i="263"/>
  <c r="AR8" i="263"/>
  <c r="AS8" i="263"/>
  <c r="AT8" i="263"/>
  <c r="B9" i="263"/>
  <c r="C9" i="263"/>
  <c r="D9" i="263"/>
  <c r="E9" i="263"/>
  <c r="F9" i="263"/>
  <c r="G9" i="263"/>
  <c r="H9" i="263"/>
  <c r="I9" i="263"/>
  <c r="J9" i="263"/>
  <c r="K9" i="263"/>
  <c r="L9" i="263"/>
  <c r="M9" i="263"/>
  <c r="N9" i="263"/>
  <c r="O9" i="263"/>
  <c r="P9" i="263"/>
  <c r="Q9" i="263"/>
  <c r="R9" i="263"/>
  <c r="S9" i="263"/>
  <c r="T9" i="263"/>
  <c r="U9" i="263"/>
  <c r="V9" i="263"/>
  <c r="W9" i="263"/>
  <c r="X9" i="263"/>
  <c r="Y9" i="263"/>
  <c r="Z9" i="263"/>
  <c r="AA9" i="263"/>
  <c r="AB9" i="263"/>
  <c r="AC9" i="263"/>
  <c r="AD9" i="263"/>
  <c r="AE9" i="263"/>
  <c r="AF9" i="263"/>
  <c r="AG9" i="263"/>
  <c r="AH9" i="263"/>
  <c r="AI9" i="263"/>
  <c r="AJ9" i="263"/>
  <c r="AK9" i="263"/>
  <c r="AL9" i="263"/>
  <c r="AM9" i="263"/>
  <c r="AN9" i="263"/>
  <c r="AO9" i="263"/>
  <c r="AP9" i="263"/>
  <c r="AQ9" i="263"/>
  <c r="AR9" i="263"/>
  <c r="AS9" i="263"/>
  <c r="AT9" i="263"/>
  <c r="B10" i="263"/>
  <c r="C10" i="263"/>
  <c r="D10" i="263"/>
  <c r="E10" i="263"/>
  <c r="F10" i="263"/>
  <c r="G10" i="263"/>
  <c r="H10" i="263"/>
  <c r="I10" i="263"/>
  <c r="J10" i="263"/>
  <c r="K10" i="263"/>
  <c r="L10" i="263"/>
  <c r="M10" i="263"/>
  <c r="N10" i="263"/>
  <c r="O10" i="263"/>
  <c r="P10" i="263"/>
  <c r="Q10" i="263"/>
  <c r="R10" i="263"/>
  <c r="S10" i="263"/>
  <c r="T10" i="263"/>
  <c r="U10" i="263"/>
  <c r="V10" i="263"/>
  <c r="W10" i="263"/>
  <c r="X10" i="263"/>
  <c r="Y10" i="263"/>
  <c r="Z10" i="263"/>
  <c r="AA10" i="263"/>
  <c r="AB10" i="263"/>
  <c r="AC10" i="263"/>
  <c r="AD10" i="263"/>
  <c r="AE10" i="263"/>
  <c r="AF10" i="263"/>
  <c r="AG10" i="263"/>
  <c r="AH10" i="263"/>
  <c r="AI10" i="263"/>
  <c r="AJ10" i="263"/>
  <c r="AK10" i="263"/>
  <c r="AL10" i="263"/>
  <c r="AM10" i="263"/>
  <c r="AN10" i="263"/>
  <c r="AO10" i="263"/>
  <c r="AP10" i="263"/>
  <c r="AQ10" i="263"/>
  <c r="AR10" i="263"/>
  <c r="AS10" i="263"/>
  <c r="AT10" i="263"/>
  <c r="B11" i="263"/>
  <c r="C11" i="263"/>
  <c r="D11" i="263"/>
  <c r="E11" i="263"/>
  <c r="F11" i="263"/>
  <c r="G11" i="263"/>
  <c r="H11" i="263"/>
  <c r="I11" i="263"/>
  <c r="J11" i="263"/>
  <c r="K11" i="263"/>
  <c r="L11" i="263"/>
  <c r="M11" i="263"/>
  <c r="N11" i="263"/>
  <c r="O11" i="263"/>
  <c r="P11" i="263"/>
  <c r="Q11" i="263"/>
  <c r="R11" i="263"/>
  <c r="S11" i="263"/>
  <c r="T11" i="263"/>
  <c r="U11" i="263"/>
  <c r="V11" i="263"/>
  <c r="W11" i="263"/>
  <c r="X11" i="263"/>
  <c r="Y11" i="263"/>
  <c r="Z11" i="263"/>
  <c r="AA11" i="263"/>
  <c r="AB11" i="263"/>
  <c r="AC11" i="263"/>
  <c r="AD11" i="263"/>
  <c r="AE11" i="263"/>
  <c r="AF11" i="263"/>
  <c r="AG11" i="263"/>
  <c r="AH11" i="263"/>
  <c r="AI11" i="263"/>
  <c r="AJ11" i="263"/>
  <c r="AK11" i="263"/>
  <c r="AL11" i="263"/>
  <c r="AM11" i="263"/>
  <c r="AN11" i="263"/>
  <c r="AO11" i="263"/>
  <c r="AP11" i="263"/>
  <c r="AQ11" i="263"/>
  <c r="AR11" i="263"/>
  <c r="AS11" i="263"/>
  <c r="AT11" i="263"/>
  <c r="B12" i="263"/>
  <c r="C12" i="263"/>
  <c r="D12" i="263"/>
  <c r="E12" i="263"/>
  <c r="F12" i="263"/>
  <c r="G12" i="263"/>
  <c r="H12" i="263"/>
  <c r="I12" i="263"/>
  <c r="J12" i="263"/>
  <c r="K12" i="263"/>
  <c r="L12" i="263"/>
  <c r="M12" i="263"/>
  <c r="N12" i="263"/>
  <c r="O12" i="263"/>
  <c r="P12" i="263"/>
  <c r="Q12" i="263"/>
  <c r="R12" i="263"/>
  <c r="S12" i="263"/>
  <c r="T12" i="263"/>
  <c r="U12" i="263"/>
  <c r="V12" i="263"/>
  <c r="W12" i="263"/>
  <c r="X12" i="263"/>
  <c r="Y12" i="263"/>
  <c r="Z12" i="263"/>
  <c r="AA12" i="263"/>
  <c r="AB12" i="263"/>
  <c r="AC12" i="263"/>
  <c r="AD12" i="263"/>
  <c r="AE12" i="263"/>
  <c r="AF12" i="263"/>
  <c r="AG12" i="263"/>
  <c r="AH12" i="263"/>
  <c r="AI12" i="263"/>
  <c r="AJ12" i="263"/>
  <c r="AK12" i="263"/>
  <c r="AL12" i="263"/>
  <c r="AM12" i="263"/>
  <c r="AN12" i="263"/>
  <c r="AO12" i="263"/>
  <c r="AP12" i="263"/>
  <c r="AQ12" i="263"/>
  <c r="AR12" i="263"/>
  <c r="AS12" i="263"/>
  <c r="AT12" i="263"/>
  <c r="B13" i="263"/>
  <c r="C13" i="263"/>
  <c r="D13" i="263"/>
  <c r="E13" i="263"/>
  <c r="F13" i="263"/>
  <c r="G13" i="263"/>
  <c r="H13" i="263"/>
  <c r="I13" i="263"/>
  <c r="J13" i="263"/>
  <c r="K13" i="263"/>
  <c r="L13" i="263"/>
  <c r="M13" i="263"/>
  <c r="N13" i="263"/>
  <c r="O13" i="263"/>
  <c r="P13" i="263"/>
  <c r="Q13" i="263"/>
  <c r="R13" i="263"/>
  <c r="S13" i="263"/>
  <c r="T13" i="263"/>
  <c r="U13" i="263"/>
  <c r="V13" i="263"/>
  <c r="W13" i="263"/>
  <c r="X13" i="263"/>
  <c r="Y13" i="263"/>
  <c r="Z13" i="263"/>
  <c r="AA13" i="263"/>
  <c r="AB13" i="263"/>
  <c r="AC13" i="263"/>
  <c r="AD13" i="263"/>
  <c r="AE13" i="263"/>
  <c r="AF13" i="263"/>
  <c r="AG13" i="263"/>
  <c r="AH13" i="263"/>
  <c r="AI13" i="263"/>
  <c r="AJ13" i="263"/>
  <c r="AK13" i="263"/>
  <c r="AL13" i="263"/>
  <c r="AM13" i="263"/>
  <c r="AN13" i="263"/>
  <c r="AO13" i="263"/>
  <c r="AP13" i="263"/>
  <c r="AQ13" i="263"/>
  <c r="AR13" i="263"/>
  <c r="AS13" i="263"/>
  <c r="AT13" i="263"/>
  <c r="B14" i="263"/>
  <c r="C14" i="263"/>
  <c r="D14" i="263"/>
  <c r="E14" i="263"/>
  <c r="F14" i="263"/>
  <c r="G14" i="263"/>
  <c r="H14" i="263"/>
  <c r="I14" i="263"/>
  <c r="J14" i="263"/>
  <c r="K14" i="263"/>
  <c r="L14" i="263"/>
  <c r="M14" i="263"/>
  <c r="N14" i="263"/>
  <c r="O14" i="263"/>
  <c r="P14" i="263"/>
  <c r="Q14" i="263"/>
  <c r="R14" i="263"/>
  <c r="S14" i="263"/>
  <c r="T14" i="263"/>
  <c r="U14" i="263"/>
  <c r="V14" i="263"/>
  <c r="W14" i="263"/>
  <c r="X14" i="263"/>
  <c r="Y14" i="263"/>
  <c r="Z14" i="263"/>
  <c r="AA14" i="263"/>
  <c r="AB14" i="263"/>
  <c r="AC14" i="263"/>
  <c r="AD14" i="263"/>
  <c r="AE14" i="263"/>
  <c r="AF14" i="263"/>
  <c r="AG14" i="263"/>
  <c r="AH14" i="263"/>
  <c r="AI14" i="263"/>
  <c r="AJ14" i="263"/>
  <c r="AK14" i="263"/>
  <c r="AL14" i="263"/>
  <c r="AM14" i="263"/>
  <c r="AN14" i="263"/>
  <c r="AO14" i="263"/>
  <c r="AP14" i="263"/>
  <c r="AQ14" i="263"/>
  <c r="AR14" i="263"/>
  <c r="AS14" i="263"/>
  <c r="AT14" i="263"/>
  <c r="B15" i="263"/>
  <c r="C15" i="263"/>
  <c r="D15" i="263"/>
  <c r="E15" i="263"/>
  <c r="F15" i="263"/>
  <c r="G15" i="263"/>
  <c r="H15" i="263"/>
  <c r="I15" i="263"/>
  <c r="J15" i="263"/>
  <c r="K15" i="263"/>
  <c r="L15" i="263"/>
  <c r="M15" i="263"/>
  <c r="N15" i="263"/>
  <c r="O15" i="263"/>
  <c r="P15" i="263"/>
  <c r="Q15" i="263"/>
  <c r="R15" i="263"/>
  <c r="S15" i="263"/>
  <c r="T15" i="263"/>
  <c r="U15" i="263"/>
  <c r="V15" i="263"/>
  <c r="W15" i="263"/>
  <c r="X15" i="263"/>
  <c r="Y15" i="263"/>
  <c r="Z15" i="263"/>
  <c r="AA15" i="263"/>
  <c r="AB15" i="263"/>
  <c r="AC15" i="263"/>
  <c r="AD15" i="263"/>
  <c r="AE15" i="263"/>
  <c r="AF15" i="263"/>
  <c r="AG15" i="263"/>
  <c r="AH15" i="263"/>
  <c r="AI15" i="263"/>
  <c r="AJ15" i="263"/>
  <c r="AK15" i="263"/>
  <c r="AL15" i="263"/>
  <c r="AM15" i="263"/>
  <c r="AN15" i="263"/>
  <c r="AO15" i="263"/>
  <c r="AP15" i="263"/>
  <c r="AQ15" i="263"/>
  <c r="AR15" i="263"/>
  <c r="AS15" i="263"/>
  <c r="AT15" i="263"/>
  <c r="B16" i="263"/>
  <c r="C16" i="263"/>
  <c r="D16" i="263"/>
  <c r="E16" i="263"/>
  <c r="F16" i="263"/>
  <c r="G16" i="263"/>
  <c r="H16" i="263"/>
  <c r="I16" i="263"/>
  <c r="J16" i="263"/>
  <c r="K16" i="263"/>
  <c r="L16" i="263"/>
  <c r="M16" i="263"/>
  <c r="N16" i="263"/>
  <c r="O16" i="263"/>
  <c r="P16" i="263"/>
  <c r="Q16" i="263"/>
  <c r="R16" i="263"/>
  <c r="S16" i="263"/>
  <c r="T16" i="263"/>
  <c r="U16" i="263"/>
  <c r="V16" i="263"/>
  <c r="W16" i="263"/>
  <c r="X16" i="263"/>
  <c r="Y16" i="263"/>
  <c r="Z16" i="263"/>
  <c r="AA16" i="263"/>
  <c r="AB16" i="263"/>
  <c r="AC16" i="263"/>
  <c r="AD16" i="263"/>
  <c r="AE16" i="263"/>
  <c r="AF16" i="263"/>
  <c r="AG16" i="263"/>
  <c r="AH16" i="263"/>
  <c r="AI16" i="263"/>
  <c r="AJ16" i="263"/>
  <c r="AK16" i="263"/>
  <c r="AL16" i="263"/>
  <c r="AM16" i="263"/>
  <c r="AN16" i="263"/>
  <c r="AO16" i="263"/>
  <c r="AP16" i="263"/>
  <c r="AQ16" i="263"/>
  <c r="AR16" i="263"/>
  <c r="AS16" i="263"/>
  <c r="AT16" i="263"/>
  <c r="B17" i="263"/>
  <c r="C17" i="263"/>
  <c r="D17" i="263"/>
  <c r="E17" i="263"/>
  <c r="F17" i="263"/>
  <c r="G17" i="263"/>
  <c r="H17" i="263"/>
  <c r="I17" i="263"/>
  <c r="J17" i="263"/>
  <c r="K17" i="263"/>
  <c r="L17" i="263"/>
  <c r="M17" i="263"/>
  <c r="N17" i="263"/>
  <c r="O17" i="263"/>
  <c r="P17" i="263"/>
  <c r="Q17" i="263"/>
  <c r="R17" i="263"/>
  <c r="S17" i="263"/>
  <c r="T17" i="263"/>
  <c r="U17" i="263"/>
  <c r="V17" i="263"/>
  <c r="W17" i="263"/>
  <c r="X17" i="263"/>
  <c r="Y17" i="263"/>
  <c r="Z17" i="263"/>
  <c r="AA17" i="263"/>
  <c r="AB17" i="263"/>
  <c r="AC17" i="263"/>
  <c r="AD17" i="263"/>
  <c r="AE17" i="263"/>
  <c r="AF17" i="263"/>
  <c r="AG17" i="263"/>
  <c r="AH17" i="263"/>
  <c r="AI17" i="263"/>
  <c r="AJ17" i="263"/>
  <c r="AK17" i="263"/>
  <c r="AL17" i="263"/>
  <c r="AM17" i="263"/>
  <c r="AN17" i="263"/>
  <c r="AO17" i="263"/>
  <c r="AP17" i="263"/>
  <c r="AQ17" i="263"/>
  <c r="AR17" i="263"/>
  <c r="AS17" i="263"/>
  <c r="AT17" i="263"/>
  <c r="B18" i="263"/>
  <c r="C18" i="263"/>
  <c r="D18" i="263"/>
  <c r="E18" i="263"/>
  <c r="F18" i="263"/>
  <c r="G18" i="263"/>
  <c r="H18" i="263"/>
  <c r="I18" i="263"/>
  <c r="J18" i="263"/>
  <c r="K18" i="263"/>
  <c r="L18" i="263"/>
  <c r="M18" i="263"/>
  <c r="N18" i="263"/>
  <c r="O18" i="263"/>
  <c r="P18" i="263"/>
  <c r="Q18" i="263"/>
  <c r="R18" i="263"/>
  <c r="S18" i="263"/>
  <c r="T18" i="263"/>
  <c r="U18" i="263"/>
  <c r="V18" i="263"/>
  <c r="W18" i="263"/>
  <c r="X18" i="263"/>
  <c r="Y18" i="263"/>
  <c r="Z18" i="263"/>
  <c r="AA18" i="263"/>
  <c r="AB18" i="263"/>
  <c r="AC18" i="263"/>
  <c r="AD18" i="263"/>
  <c r="AE18" i="263"/>
  <c r="AF18" i="263"/>
  <c r="AG18" i="263"/>
  <c r="AH18" i="263"/>
  <c r="AI18" i="263"/>
  <c r="AJ18" i="263"/>
  <c r="AK18" i="263"/>
  <c r="AL18" i="263"/>
  <c r="AM18" i="263"/>
  <c r="AN18" i="263"/>
  <c r="AO18" i="263"/>
  <c r="AP18" i="263"/>
  <c r="AQ18" i="263"/>
  <c r="AR18" i="263"/>
  <c r="AS18" i="263"/>
  <c r="AT18" i="263"/>
  <c r="B19" i="263"/>
  <c r="C19" i="263"/>
  <c r="D19" i="263"/>
  <c r="E19" i="263"/>
  <c r="F19" i="263"/>
  <c r="G19" i="263"/>
  <c r="H19" i="263"/>
  <c r="I19" i="263"/>
  <c r="J19" i="263"/>
  <c r="K19" i="263"/>
  <c r="L19" i="263"/>
  <c r="M19" i="263"/>
  <c r="N19" i="263"/>
  <c r="O19" i="263"/>
  <c r="P19" i="263"/>
  <c r="Q19" i="263"/>
  <c r="R19" i="263"/>
  <c r="S19" i="263"/>
  <c r="T19" i="263"/>
  <c r="U19" i="263"/>
  <c r="V19" i="263"/>
  <c r="W19" i="263"/>
  <c r="X19" i="263"/>
  <c r="Y19" i="263"/>
  <c r="Z19" i="263"/>
  <c r="AA19" i="263"/>
  <c r="AB19" i="263"/>
  <c r="AC19" i="263"/>
  <c r="AD19" i="263"/>
  <c r="AE19" i="263"/>
  <c r="AF19" i="263"/>
  <c r="AG19" i="263"/>
  <c r="AH19" i="263"/>
  <c r="AI19" i="263"/>
  <c r="AJ19" i="263"/>
  <c r="AK19" i="263"/>
  <c r="AL19" i="263"/>
  <c r="AM19" i="263"/>
  <c r="AN19" i="263"/>
  <c r="AO19" i="263"/>
  <c r="AP19" i="263"/>
  <c r="AQ19" i="263"/>
  <c r="AR19" i="263"/>
  <c r="AS19" i="263"/>
  <c r="AT19" i="263"/>
  <c r="B20" i="263"/>
  <c r="C20" i="263"/>
  <c r="D20" i="263"/>
  <c r="E20" i="263"/>
  <c r="F20" i="263"/>
  <c r="G20" i="263"/>
  <c r="H20" i="263"/>
  <c r="I20" i="263"/>
  <c r="J20" i="263"/>
  <c r="K20" i="263"/>
  <c r="L20" i="263"/>
  <c r="M20" i="263"/>
  <c r="N20" i="263"/>
  <c r="O20" i="263"/>
  <c r="P20" i="263"/>
  <c r="Q20" i="263"/>
  <c r="R20" i="263"/>
  <c r="S20" i="263"/>
  <c r="T20" i="263"/>
  <c r="U20" i="263"/>
  <c r="V20" i="263"/>
  <c r="W20" i="263"/>
  <c r="X20" i="263"/>
  <c r="Y20" i="263"/>
  <c r="Z20" i="263"/>
  <c r="AA20" i="263"/>
  <c r="AB20" i="263"/>
  <c r="AC20" i="263"/>
  <c r="AD20" i="263"/>
  <c r="AE20" i="263"/>
  <c r="AF20" i="263"/>
  <c r="AG20" i="263"/>
  <c r="AH20" i="263"/>
  <c r="AI20" i="263"/>
  <c r="AJ20" i="263"/>
  <c r="AK20" i="263"/>
  <c r="AL20" i="263"/>
  <c r="AM20" i="263"/>
  <c r="AN20" i="263"/>
  <c r="AO20" i="263"/>
  <c r="AP20" i="263"/>
  <c r="AQ20" i="263"/>
  <c r="AR20" i="263"/>
  <c r="AS20" i="263"/>
  <c r="AT20" i="263"/>
  <c r="B21" i="263"/>
  <c r="C21" i="263"/>
  <c r="D21" i="263"/>
  <c r="E21" i="263"/>
  <c r="F21" i="263"/>
  <c r="G21" i="263"/>
  <c r="H21" i="263"/>
  <c r="I21" i="263"/>
  <c r="J21" i="263"/>
  <c r="K21" i="263"/>
  <c r="L21" i="263"/>
  <c r="M21" i="263"/>
  <c r="N21" i="263"/>
  <c r="O21" i="263"/>
  <c r="P21" i="263"/>
  <c r="Q21" i="263"/>
  <c r="R21" i="263"/>
  <c r="S21" i="263"/>
  <c r="T21" i="263"/>
  <c r="U21" i="263"/>
  <c r="V21" i="263"/>
  <c r="W21" i="263"/>
  <c r="X21" i="263"/>
  <c r="Y21" i="263"/>
  <c r="Z21" i="263"/>
  <c r="AA21" i="263"/>
  <c r="AB21" i="263"/>
  <c r="AC21" i="263"/>
  <c r="AD21" i="263"/>
  <c r="AE21" i="263"/>
  <c r="AF21" i="263"/>
  <c r="AG21" i="263"/>
  <c r="AH21" i="263"/>
  <c r="AI21" i="263"/>
  <c r="AJ21" i="263"/>
  <c r="AK21" i="263"/>
  <c r="AL21" i="263"/>
  <c r="AM21" i="263"/>
  <c r="AN21" i="263"/>
  <c r="AO21" i="263"/>
  <c r="AP21" i="263"/>
  <c r="AQ21" i="263"/>
  <c r="AR21" i="263"/>
  <c r="AS21" i="263"/>
  <c r="AT21" i="263"/>
  <c r="B22" i="263"/>
  <c r="C22" i="263"/>
  <c r="D22" i="263"/>
  <c r="E22" i="263"/>
  <c r="F22" i="263"/>
  <c r="G22" i="263"/>
  <c r="H22" i="263"/>
  <c r="I22" i="263"/>
  <c r="J22" i="263"/>
  <c r="K22" i="263"/>
  <c r="L22" i="263"/>
  <c r="M22" i="263"/>
  <c r="N22" i="263"/>
  <c r="O22" i="263"/>
  <c r="P22" i="263"/>
  <c r="Q22" i="263"/>
  <c r="R22" i="263"/>
  <c r="S22" i="263"/>
  <c r="T22" i="263"/>
  <c r="U22" i="263"/>
  <c r="V22" i="263"/>
  <c r="W22" i="263"/>
  <c r="X22" i="263"/>
  <c r="Y22" i="263"/>
  <c r="Z22" i="263"/>
  <c r="AA22" i="263"/>
  <c r="AB22" i="263"/>
  <c r="AC22" i="263"/>
  <c r="AD22" i="263"/>
  <c r="AE22" i="263"/>
  <c r="AF22" i="263"/>
  <c r="AG22" i="263"/>
  <c r="AH22" i="263"/>
  <c r="AI22" i="263"/>
  <c r="AJ22" i="263"/>
  <c r="AK22" i="263"/>
  <c r="AL22" i="263"/>
  <c r="AM22" i="263"/>
  <c r="AN22" i="263"/>
  <c r="AO22" i="263"/>
  <c r="AP22" i="263"/>
  <c r="AQ22" i="263"/>
  <c r="AR22" i="263"/>
  <c r="AS22" i="263"/>
  <c r="AT22" i="263"/>
  <c r="B23" i="263"/>
  <c r="C23" i="263"/>
  <c r="D23" i="263"/>
  <c r="E23" i="263"/>
  <c r="F23" i="263"/>
  <c r="G23" i="263"/>
  <c r="H23" i="263"/>
  <c r="I23" i="263"/>
  <c r="J23" i="263"/>
  <c r="K23" i="263"/>
  <c r="L23" i="263"/>
  <c r="M23" i="263"/>
  <c r="N23" i="263"/>
  <c r="O23" i="263"/>
  <c r="P23" i="263"/>
  <c r="Q23" i="263"/>
  <c r="R23" i="263"/>
  <c r="S23" i="263"/>
  <c r="T23" i="263"/>
  <c r="U23" i="263"/>
  <c r="V23" i="263"/>
  <c r="W23" i="263"/>
  <c r="X23" i="263"/>
  <c r="Y23" i="263"/>
  <c r="Z23" i="263"/>
  <c r="AA23" i="263"/>
  <c r="AB23" i="263"/>
  <c r="AC23" i="263"/>
  <c r="AD23" i="263"/>
  <c r="AE23" i="263"/>
  <c r="AF23" i="263"/>
  <c r="AG23" i="263"/>
  <c r="AH23" i="263"/>
  <c r="AI23" i="263"/>
  <c r="AJ23" i="263"/>
  <c r="AK23" i="263"/>
  <c r="AL23" i="263"/>
  <c r="AM23" i="263"/>
  <c r="AN23" i="263"/>
  <c r="AO23" i="263"/>
  <c r="AP23" i="263"/>
  <c r="AQ23" i="263"/>
  <c r="AR23" i="263"/>
  <c r="AS23" i="263"/>
  <c r="AT23" i="263"/>
  <c r="B24" i="263"/>
  <c r="C24" i="263"/>
  <c r="D24" i="263"/>
  <c r="E24" i="263"/>
  <c r="F24" i="263"/>
  <c r="G24" i="263"/>
  <c r="H24" i="263"/>
  <c r="I24" i="263"/>
  <c r="J24" i="263"/>
  <c r="K24" i="263"/>
  <c r="L24" i="263"/>
  <c r="M24" i="263"/>
  <c r="N24" i="263"/>
  <c r="O24" i="263"/>
  <c r="P24" i="263"/>
  <c r="Q24" i="263"/>
  <c r="R24" i="263"/>
  <c r="S24" i="263"/>
  <c r="T24" i="263"/>
  <c r="U24" i="263"/>
  <c r="V24" i="263"/>
  <c r="W24" i="263"/>
  <c r="X24" i="263"/>
  <c r="Y24" i="263"/>
  <c r="Z24" i="263"/>
  <c r="AA24" i="263"/>
  <c r="AB24" i="263"/>
  <c r="AC24" i="263"/>
  <c r="AD24" i="263"/>
  <c r="AE24" i="263"/>
  <c r="AF24" i="263"/>
  <c r="AG24" i="263"/>
  <c r="AH24" i="263"/>
  <c r="AI24" i="263"/>
  <c r="AJ24" i="263"/>
  <c r="AK24" i="263"/>
  <c r="AL24" i="263"/>
  <c r="AM24" i="263"/>
  <c r="AN24" i="263"/>
  <c r="AO24" i="263"/>
  <c r="AP24" i="263"/>
  <c r="AQ24" i="263"/>
  <c r="AR24" i="263"/>
  <c r="AS24" i="263"/>
  <c r="AT24" i="263"/>
  <c r="B25" i="263"/>
  <c r="C25" i="263"/>
  <c r="D25" i="263"/>
  <c r="E25" i="263"/>
  <c r="F25" i="263"/>
  <c r="G25" i="263"/>
  <c r="H25" i="263"/>
  <c r="I25" i="263"/>
  <c r="J25" i="263"/>
  <c r="K25" i="263"/>
  <c r="L25" i="263"/>
  <c r="M25" i="263"/>
  <c r="N25" i="263"/>
  <c r="O25" i="263"/>
  <c r="P25" i="263"/>
  <c r="Q25" i="263"/>
  <c r="R25" i="263"/>
  <c r="S25" i="263"/>
  <c r="T25" i="263"/>
  <c r="U25" i="263"/>
  <c r="V25" i="263"/>
  <c r="W25" i="263"/>
  <c r="X25" i="263"/>
  <c r="Y25" i="263"/>
  <c r="Z25" i="263"/>
  <c r="AA25" i="263"/>
  <c r="AB25" i="263"/>
  <c r="AC25" i="263"/>
  <c r="AD25" i="263"/>
  <c r="AE25" i="263"/>
  <c r="AF25" i="263"/>
  <c r="AG25" i="263"/>
  <c r="AH25" i="263"/>
  <c r="AI25" i="263"/>
  <c r="AJ25" i="263"/>
  <c r="AK25" i="263"/>
  <c r="AL25" i="263"/>
  <c r="AM25" i="263"/>
  <c r="AN25" i="263"/>
  <c r="AO25" i="263"/>
  <c r="AP25" i="263"/>
  <c r="AQ25" i="263"/>
  <c r="AR25" i="263"/>
  <c r="AS25" i="263"/>
  <c r="AT25" i="263"/>
  <c r="B26" i="263"/>
  <c r="C26" i="263"/>
  <c r="D26" i="263"/>
  <c r="E26" i="263"/>
  <c r="F26" i="263"/>
  <c r="G26" i="263"/>
  <c r="H26" i="263"/>
  <c r="I26" i="263"/>
  <c r="J26" i="263"/>
  <c r="K26" i="263"/>
  <c r="L26" i="263"/>
  <c r="M26" i="263"/>
  <c r="N26" i="263"/>
  <c r="O26" i="263"/>
  <c r="P26" i="263"/>
  <c r="Q26" i="263"/>
  <c r="R26" i="263"/>
  <c r="S26" i="263"/>
  <c r="T26" i="263"/>
  <c r="U26" i="263"/>
  <c r="V26" i="263"/>
  <c r="W26" i="263"/>
  <c r="X26" i="263"/>
  <c r="Y26" i="263"/>
  <c r="Z26" i="263"/>
  <c r="AA26" i="263"/>
  <c r="AB26" i="263"/>
  <c r="AC26" i="263"/>
  <c r="AD26" i="263"/>
  <c r="AE26" i="263"/>
  <c r="AF26" i="263"/>
  <c r="AG26" i="263"/>
  <c r="AH26" i="263"/>
  <c r="AI26" i="263"/>
  <c r="AJ26" i="263"/>
  <c r="AK26" i="263"/>
  <c r="AL26" i="263"/>
  <c r="AM26" i="263"/>
  <c r="AN26" i="263"/>
  <c r="AO26" i="263"/>
  <c r="AP26" i="263"/>
  <c r="AQ26" i="263"/>
  <c r="AR26" i="263"/>
  <c r="AS26" i="263"/>
  <c r="AT26" i="263"/>
  <c r="B27" i="263"/>
  <c r="C27" i="263"/>
  <c r="D27" i="263"/>
  <c r="E27" i="263"/>
  <c r="F27" i="263"/>
  <c r="G27" i="263"/>
  <c r="H27" i="263"/>
  <c r="I27" i="263"/>
  <c r="J27" i="263"/>
  <c r="K27" i="263"/>
  <c r="L27" i="263"/>
  <c r="M27" i="263"/>
  <c r="N27" i="263"/>
  <c r="O27" i="263"/>
  <c r="P27" i="263"/>
  <c r="Q27" i="263"/>
  <c r="R27" i="263"/>
  <c r="S27" i="263"/>
  <c r="T27" i="263"/>
  <c r="U27" i="263"/>
  <c r="V27" i="263"/>
  <c r="W27" i="263"/>
  <c r="X27" i="263"/>
  <c r="Y27" i="263"/>
  <c r="Z27" i="263"/>
  <c r="AA27" i="263"/>
  <c r="AB27" i="263"/>
  <c r="AC27" i="263"/>
  <c r="AD27" i="263"/>
  <c r="AE27" i="263"/>
  <c r="AF27" i="263"/>
  <c r="AG27" i="263"/>
  <c r="AH27" i="263"/>
  <c r="AI27" i="263"/>
  <c r="AJ27" i="263"/>
  <c r="AK27" i="263"/>
  <c r="AL27" i="263"/>
  <c r="AM27" i="263"/>
  <c r="AN27" i="263"/>
  <c r="AO27" i="263"/>
  <c r="AP27" i="263"/>
  <c r="AQ27" i="263"/>
  <c r="AR27" i="263"/>
  <c r="AS27" i="263"/>
  <c r="AT27" i="263"/>
  <c r="B28" i="263"/>
  <c r="C28" i="263"/>
  <c r="D28" i="263"/>
  <c r="E28" i="263"/>
  <c r="F28" i="263"/>
  <c r="G28" i="263"/>
  <c r="H28" i="263"/>
  <c r="I28" i="263"/>
  <c r="J28" i="263"/>
  <c r="K28" i="263"/>
  <c r="L28" i="263"/>
  <c r="M28" i="263"/>
  <c r="N28" i="263"/>
  <c r="O28" i="263"/>
  <c r="P28" i="263"/>
  <c r="Q28" i="263"/>
  <c r="R28" i="263"/>
  <c r="S28" i="263"/>
  <c r="T28" i="263"/>
  <c r="U28" i="263"/>
  <c r="V28" i="263"/>
  <c r="W28" i="263"/>
  <c r="X28" i="263"/>
  <c r="Y28" i="263"/>
  <c r="Z28" i="263"/>
  <c r="AA28" i="263"/>
  <c r="AB28" i="263"/>
  <c r="AC28" i="263"/>
  <c r="AD28" i="263"/>
  <c r="AE28" i="263"/>
  <c r="AF28" i="263"/>
  <c r="AG28" i="263"/>
  <c r="AH28" i="263"/>
  <c r="AI28" i="263"/>
  <c r="AJ28" i="263"/>
  <c r="AK28" i="263"/>
  <c r="AL28" i="263"/>
  <c r="AM28" i="263"/>
  <c r="AN28" i="263"/>
  <c r="AO28" i="263"/>
  <c r="AP28" i="263"/>
  <c r="AQ28" i="263"/>
  <c r="AR28" i="263"/>
  <c r="AS28" i="263"/>
  <c r="AT28" i="263"/>
  <c r="B29" i="263"/>
  <c r="C29" i="263"/>
  <c r="D29" i="263"/>
  <c r="E29" i="263"/>
  <c r="F29" i="263"/>
  <c r="G29" i="263"/>
  <c r="H29" i="263"/>
  <c r="I29" i="263"/>
  <c r="J29" i="263"/>
  <c r="K29" i="263"/>
  <c r="L29" i="263"/>
  <c r="M29" i="263"/>
  <c r="N29" i="263"/>
  <c r="O29" i="263"/>
  <c r="P29" i="263"/>
  <c r="Q29" i="263"/>
  <c r="R29" i="263"/>
  <c r="S29" i="263"/>
  <c r="T29" i="263"/>
  <c r="U29" i="263"/>
  <c r="V29" i="263"/>
  <c r="W29" i="263"/>
  <c r="X29" i="263"/>
  <c r="Y29" i="263"/>
  <c r="Z29" i="263"/>
  <c r="AA29" i="263"/>
  <c r="AB29" i="263"/>
  <c r="AC29" i="263"/>
  <c r="AD29" i="263"/>
  <c r="AE29" i="263"/>
  <c r="AF29" i="263"/>
  <c r="AG29" i="263"/>
  <c r="AH29" i="263"/>
  <c r="AI29" i="263"/>
  <c r="AJ29" i="263"/>
  <c r="AK29" i="263"/>
  <c r="AL29" i="263"/>
  <c r="AM29" i="263"/>
  <c r="AN29" i="263"/>
  <c r="AO29" i="263"/>
  <c r="AP29" i="263"/>
  <c r="AQ29" i="263"/>
  <c r="AR29" i="263"/>
  <c r="AS29" i="263"/>
  <c r="AT29" i="263"/>
  <c r="B30" i="263"/>
  <c r="C30" i="263"/>
  <c r="D30" i="263"/>
  <c r="E30" i="263"/>
  <c r="F30" i="263"/>
  <c r="G30" i="263"/>
  <c r="H30" i="263"/>
  <c r="I30" i="263"/>
  <c r="J30" i="263"/>
  <c r="K30" i="263"/>
  <c r="L30" i="263"/>
  <c r="M30" i="263"/>
  <c r="N30" i="263"/>
  <c r="O30" i="263"/>
  <c r="P30" i="263"/>
  <c r="Q30" i="263"/>
  <c r="R30" i="263"/>
  <c r="S30" i="263"/>
  <c r="T30" i="263"/>
  <c r="U30" i="263"/>
  <c r="V30" i="263"/>
  <c r="W30" i="263"/>
  <c r="X30" i="263"/>
  <c r="Y30" i="263"/>
  <c r="Z30" i="263"/>
  <c r="AA30" i="263"/>
  <c r="AB30" i="263"/>
  <c r="AC30" i="263"/>
  <c r="AD30" i="263"/>
  <c r="AE30" i="263"/>
  <c r="AF30" i="263"/>
  <c r="AG30" i="263"/>
  <c r="AH30" i="263"/>
  <c r="AI30" i="263"/>
  <c r="AJ30" i="263"/>
  <c r="AK30" i="263"/>
  <c r="AL30" i="263"/>
  <c r="AM30" i="263"/>
  <c r="AN30" i="263"/>
  <c r="AO30" i="263"/>
  <c r="AP30" i="263"/>
  <c r="AQ30" i="263"/>
  <c r="AR30" i="263"/>
  <c r="AS30" i="263"/>
  <c r="AT30" i="263"/>
  <c r="B31" i="263"/>
  <c r="C31" i="263"/>
  <c r="D31" i="263"/>
  <c r="E31" i="263"/>
  <c r="F31" i="263"/>
  <c r="G31" i="263"/>
  <c r="H31" i="263"/>
  <c r="I31" i="263"/>
  <c r="J31" i="263"/>
  <c r="K31" i="263"/>
  <c r="L31" i="263"/>
  <c r="M31" i="263"/>
  <c r="N31" i="263"/>
  <c r="O31" i="263"/>
  <c r="P31" i="263"/>
  <c r="Q31" i="263"/>
  <c r="R31" i="263"/>
  <c r="S31" i="263"/>
  <c r="T31" i="263"/>
  <c r="U31" i="263"/>
  <c r="V31" i="263"/>
  <c r="W31" i="263"/>
  <c r="X31" i="263"/>
  <c r="Y31" i="263"/>
  <c r="Z31" i="263"/>
  <c r="AA31" i="263"/>
  <c r="AB31" i="263"/>
  <c r="AC31" i="263"/>
  <c r="AD31" i="263"/>
  <c r="AE31" i="263"/>
  <c r="AF31" i="263"/>
  <c r="AG31" i="263"/>
  <c r="AH31" i="263"/>
  <c r="AI31" i="263"/>
  <c r="AJ31" i="263"/>
  <c r="AK31" i="263"/>
  <c r="AL31" i="263"/>
  <c r="AM31" i="263"/>
  <c r="AN31" i="263"/>
  <c r="AO31" i="263"/>
  <c r="AP31" i="263"/>
  <c r="AQ31" i="263"/>
  <c r="AR31" i="263"/>
  <c r="AS31" i="263"/>
  <c r="AT31" i="263"/>
  <c r="B32" i="263"/>
  <c r="C32" i="263"/>
  <c r="D32" i="263"/>
  <c r="E32" i="263"/>
  <c r="F32" i="263"/>
  <c r="G32" i="263"/>
  <c r="H32" i="263"/>
  <c r="I32" i="263"/>
  <c r="J32" i="263"/>
  <c r="K32" i="263"/>
  <c r="L32" i="263"/>
  <c r="M32" i="263"/>
  <c r="N32" i="263"/>
  <c r="O32" i="263"/>
  <c r="P32" i="263"/>
  <c r="Q32" i="263"/>
  <c r="R32" i="263"/>
  <c r="S32" i="263"/>
  <c r="T32" i="263"/>
  <c r="U32" i="263"/>
  <c r="V32" i="263"/>
  <c r="W32" i="263"/>
  <c r="X32" i="263"/>
  <c r="Y32" i="263"/>
  <c r="Z32" i="263"/>
  <c r="AA32" i="263"/>
  <c r="AB32" i="263"/>
  <c r="AC32" i="263"/>
  <c r="AD32" i="263"/>
  <c r="AE32" i="263"/>
  <c r="AF32" i="263"/>
  <c r="AG32" i="263"/>
  <c r="AH32" i="263"/>
  <c r="AI32" i="263"/>
  <c r="AJ32" i="263"/>
  <c r="AK32" i="263"/>
  <c r="AL32" i="263"/>
  <c r="AM32" i="263"/>
  <c r="AN32" i="263"/>
  <c r="AO32" i="263"/>
  <c r="AP32" i="263"/>
  <c r="AQ32" i="263"/>
  <c r="AR32" i="263"/>
  <c r="AS32" i="263"/>
  <c r="AT32" i="263"/>
  <c r="B33" i="263"/>
  <c r="C33" i="263"/>
  <c r="D33" i="263"/>
  <c r="E33" i="263"/>
  <c r="F33" i="263"/>
  <c r="G33" i="263"/>
  <c r="H33" i="263"/>
  <c r="I33" i="263"/>
  <c r="J33" i="263"/>
  <c r="K33" i="263"/>
  <c r="L33" i="263"/>
  <c r="M33" i="263"/>
  <c r="N33" i="263"/>
  <c r="O33" i="263"/>
  <c r="P33" i="263"/>
  <c r="Q33" i="263"/>
  <c r="R33" i="263"/>
  <c r="S33" i="263"/>
  <c r="T33" i="263"/>
  <c r="U33" i="263"/>
  <c r="V33" i="263"/>
  <c r="W33" i="263"/>
  <c r="X33" i="263"/>
  <c r="Y33" i="263"/>
  <c r="Z33" i="263"/>
  <c r="AA33" i="263"/>
  <c r="AB33" i="263"/>
  <c r="AC33" i="263"/>
  <c r="AD33" i="263"/>
  <c r="AE33" i="263"/>
  <c r="AF33" i="263"/>
  <c r="AG33" i="263"/>
  <c r="AH33" i="263"/>
  <c r="AI33" i="263"/>
  <c r="AJ33" i="263"/>
  <c r="AK33" i="263"/>
  <c r="AL33" i="263"/>
  <c r="AM33" i="263"/>
  <c r="AN33" i="263"/>
  <c r="AO33" i="263"/>
  <c r="AP33" i="263"/>
  <c r="AQ33" i="263"/>
  <c r="AR33" i="263"/>
  <c r="AS33" i="263"/>
  <c r="AT33" i="263"/>
  <c r="B34" i="263"/>
  <c r="C34" i="263"/>
  <c r="D34" i="263"/>
  <c r="E34" i="263"/>
  <c r="F34" i="263"/>
  <c r="G34" i="263"/>
  <c r="H34" i="263"/>
  <c r="I34" i="263"/>
  <c r="J34" i="263"/>
  <c r="K34" i="263"/>
  <c r="L34" i="263"/>
  <c r="M34" i="263"/>
  <c r="N34" i="263"/>
  <c r="O34" i="263"/>
  <c r="P34" i="263"/>
  <c r="Q34" i="263"/>
  <c r="R34" i="263"/>
  <c r="S34" i="263"/>
  <c r="T34" i="263"/>
  <c r="U34" i="263"/>
  <c r="V34" i="263"/>
  <c r="W34" i="263"/>
  <c r="X34" i="263"/>
  <c r="Y34" i="263"/>
  <c r="Z34" i="263"/>
  <c r="AA34" i="263"/>
  <c r="AB34" i="263"/>
  <c r="AC34" i="263"/>
  <c r="AD34" i="263"/>
  <c r="AE34" i="263"/>
  <c r="AF34" i="263"/>
  <c r="AG34" i="263"/>
  <c r="AH34" i="263"/>
  <c r="AI34" i="263"/>
  <c r="AJ34" i="263"/>
  <c r="AK34" i="263"/>
  <c r="AL34" i="263"/>
  <c r="AM34" i="263"/>
  <c r="AN34" i="263"/>
  <c r="AO34" i="263"/>
  <c r="AP34" i="263"/>
  <c r="AQ34" i="263"/>
  <c r="AR34" i="263"/>
  <c r="AS34" i="263"/>
  <c r="AT34" i="263"/>
  <c r="B35" i="263"/>
  <c r="C35" i="263"/>
  <c r="D35" i="263"/>
  <c r="E35" i="263"/>
  <c r="F35" i="263"/>
  <c r="G35" i="263"/>
  <c r="H35" i="263"/>
  <c r="I35" i="263"/>
  <c r="J35" i="263"/>
  <c r="K35" i="263"/>
  <c r="L35" i="263"/>
  <c r="M35" i="263"/>
  <c r="N35" i="263"/>
  <c r="O35" i="263"/>
  <c r="P35" i="263"/>
  <c r="Q35" i="263"/>
  <c r="R35" i="263"/>
  <c r="S35" i="263"/>
  <c r="T35" i="263"/>
  <c r="U35" i="263"/>
  <c r="V35" i="263"/>
  <c r="W35" i="263"/>
  <c r="X35" i="263"/>
  <c r="Y35" i="263"/>
  <c r="Z35" i="263"/>
  <c r="AA35" i="263"/>
  <c r="AB35" i="263"/>
  <c r="AC35" i="263"/>
  <c r="AD35" i="263"/>
  <c r="AE35" i="263"/>
  <c r="AF35" i="263"/>
  <c r="AG35" i="263"/>
  <c r="AH35" i="263"/>
  <c r="AI35" i="263"/>
  <c r="AJ35" i="263"/>
  <c r="AK35" i="263"/>
  <c r="AL35" i="263"/>
  <c r="AM35" i="263"/>
  <c r="AN35" i="263"/>
  <c r="AO35" i="263"/>
  <c r="AP35" i="263"/>
  <c r="AQ35" i="263"/>
  <c r="AR35" i="263"/>
  <c r="AS35" i="263"/>
  <c r="AT35" i="263"/>
  <c r="B36" i="263"/>
  <c r="C36" i="263"/>
  <c r="D36" i="263"/>
  <c r="E36" i="263"/>
  <c r="F36" i="263"/>
  <c r="G36" i="263"/>
  <c r="H36" i="263"/>
  <c r="I36" i="263"/>
  <c r="J36" i="263"/>
  <c r="K36" i="263"/>
  <c r="L36" i="263"/>
  <c r="M36" i="263"/>
  <c r="N36" i="263"/>
  <c r="O36" i="263"/>
  <c r="P36" i="263"/>
  <c r="Q36" i="263"/>
  <c r="R36" i="263"/>
  <c r="S36" i="263"/>
  <c r="T36" i="263"/>
  <c r="U36" i="263"/>
  <c r="V36" i="263"/>
  <c r="W36" i="263"/>
  <c r="X36" i="263"/>
  <c r="Y36" i="263"/>
  <c r="Z36" i="263"/>
  <c r="AA36" i="263"/>
  <c r="AB36" i="263"/>
  <c r="AC36" i="263"/>
  <c r="AD36" i="263"/>
  <c r="AE36" i="263"/>
  <c r="AF36" i="263"/>
  <c r="AG36" i="263"/>
  <c r="AH36" i="263"/>
  <c r="AI36" i="263"/>
  <c r="AJ36" i="263"/>
  <c r="AK36" i="263"/>
  <c r="AL36" i="263"/>
  <c r="AM36" i="263"/>
  <c r="AN36" i="263"/>
  <c r="AO36" i="263"/>
  <c r="AP36" i="263"/>
  <c r="AQ36" i="263"/>
  <c r="AR36" i="263"/>
  <c r="AS36" i="263"/>
  <c r="AT36" i="263"/>
  <c r="B37" i="263"/>
  <c r="C37" i="263"/>
  <c r="D37" i="263"/>
  <c r="E37" i="263"/>
  <c r="F37" i="263"/>
  <c r="G37" i="263"/>
  <c r="H37" i="263"/>
  <c r="I37" i="263"/>
  <c r="J37" i="263"/>
  <c r="K37" i="263"/>
  <c r="L37" i="263"/>
  <c r="M37" i="263"/>
  <c r="N37" i="263"/>
  <c r="O37" i="263"/>
  <c r="P37" i="263"/>
  <c r="Q37" i="263"/>
  <c r="R37" i="263"/>
  <c r="S37" i="263"/>
  <c r="T37" i="263"/>
  <c r="U37" i="263"/>
  <c r="V37" i="263"/>
  <c r="W37" i="263"/>
  <c r="X37" i="263"/>
  <c r="Y37" i="263"/>
  <c r="Z37" i="263"/>
  <c r="AA37" i="263"/>
  <c r="AB37" i="263"/>
  <c r="AC37" i="263"/>
  <c r="AD37" i="263"/>
  <c r="AE37" i="263"/>
  <c r="AF37" i="263"/>
  <c r="AG37" i="263"/>
  <c r="AH37" i="263"/>
  <c r="AI37" i="263"/>
  <c r="AJ37" i="263"/>
  <c r="AK37" i="263"/>
  <c r="AL37" i="263"/>
  <c r="AM37" i="263"/>
  <c r="AN37" i="263"/>
  <c r="AO37" i="263"/>
  <c r="AP37" i="263"/>
  <c r="AQ37" i="263"/>
  <c r="AR37" i="263"/>
  <c r="AS37" i="263"/>
  <c r="AT37" i="263"/>
  <c r="B38" i="263"/>
  <c r="C38" i="263"/>
  <c r="D38" i="263"/>
  <c r="E38" i="263"/>
  <c r="F38" i="263"/>
  <c r="G38" i="263"/>
  <c r="H38" i="263"/>
  <c r="I38" i="263"/>
  <c r="J38" i="263"/>
  <c r="K38" i="263"/>
  <c r="L38" i="263"/>
  <c r="M38" i="263"/>
  <c r="N38" i="263"/>
  <c r="O38" i="263"/>
  <c r="P38" i="263"/>
  <c r="Q38" i="263"/>
  <c r="R38" i="263"/>
  <c r="S38" i="263"/>
  <c r="T38" i="263"/>
  <c r="U38" i="263"/>
  <c r="V38" i="263"/>
  <c r="W38" i="263"/>
  <c r="X38" i="263"/>
  <c r="Y38" i="263"/>
  <c r="Z38" i="263"/>
  <c r="AA38" i="263"/>
  <c r="AB38" i="263"/>
  <c r="AC38" i="263"/>
  <c r="AD38" i="263"/>
  <c r="AE38" i="263"/>
  <c r="AF38" i="263"/>
  <c r="AG38" i="263"/>
  <c r="AH38" i="263"/>
  <c r="AI38" i="263"/>
  <c r="AJ38" i="263"/>
  <c r="AK38" i="263"/>
  <c r="AL38" i="263"/>
  <c r="AM38" i="263"/>
  <c r="AN38" i="263"/>
  <c r="AO38" i="263"/>
  <c r="AP38" i="263"/>
  <c r="AQ38" i="263"/>
  <c r="AR38" i="263"/>
  <c r="AS38" i="263"/>
  <c r="AT38" i="263"/>
  <c r="B39" i="263"/>
  <c r="C39" i="263"/>
  <c r="D39" i="263"/>
  <c r="E39" i="263"/>
  <c r="F39" i="263"/>
  <c r="G39" i="263"/>
  <c r="H39" i="263"/>
  <c r="I39" i="263"/>
  <c r="J39" i="263"/>
  <c r="K39" i="263"/>
  <c r="L39" i="263"/>
  <c r="M39" i="263"/>
  <c r="N39" i="263"/>
  <c r="O39" i="263"/>
  <c r="P39" i="263"/>
  <c r="Q39" i="263"/>
  <c r="R39" i="263"/>
  <c r="S39" i="263"/>
  <c r="T39" i="263"/>
  <c r="U39" i="263"/>
  <c r="V39" i="263"/>
  <c r="W39" i="263"/>
  <c r="X39" i="263"/>
  <c r="Y39" i="263"/>
  <c r="Z39" i="263"/>
  <c r="AA39" i="263"/>
  <c r="AB39" i="263"/>
  <c r="AC39" i="263"/>
  <c r="AD39" i="263"/>
  <c r="AE39" i="263"/>
  <c r="AF39" i="263"/>
  <c r="AG39" i="263"/>
  <c r="AH39" i="263"/>
  <c r="AI39" i="263"/>
  <c r="AJ39" i="263"/>
  <c r="AK39" i="263"/>
  <c r="AL39" i="263"/>
  <c r="AM39" i="263"/>
  <c r="AN39" i="263"/>
  <c r="AO39" i="263"/>
  <c r="AP39" i="263"/>
  <c r="AQ39" i="263"/>
  <c r="AR39" i="263"/>
  <c r="AS39" i="263"/>
  <c r="AT39" i="263"/>
  <c r="B40" i="263"/>
  <c r="C40" i="263"/>
  <c r="D40" i="263"/>
  <c r="E40" i="263"/>
  <c r="F40" i="263"/>
  <c r="G40" i="263"/>
  <c r="H40" i="263"/>
  <c r="I40" i="263"/>
  <c r="J40" i="263"/>
  <c r="K40" i="263"/>
  <c r="L40" i="263"/>
  <c r="M40" i="263"/>
  <c r="N40" i="263"/>
  <c r="O40" i="263"/>
  <c r="P40" i="263"/>
  <c r="Q40" i="263"/>
  <c r="R40" i="263"/>
  <c r="S40" i="263"/>
  <c r="T40" i="263"/>
  <c r="U40" i="263"/>
  <c r="V40" i="263"/>
  <c r="W40" i="263"/>
  <c r="X40" i="263"/>
  <c r="Y40" i="263"/>
  <c r="Z40" i="263"/>
  <c r="AA40" i="263"/>
  <c r="AB40" i="263"/>
  <c r="AC40" i="263"/>
  <c r="AD40" i="263"/>
  <c r="AE40" i="263"/>
  <c r="AF40" i="263"/>
  <c r="AG40" i="263"/>
  <c r="AH40" i="263"/>
  <c r="AI40" i="263"/>
  <c r="AJ40" i="263"/>
  <c r="AK40" i="263"/>
  <c r="AL40" i="263"/>
  <c r="AM40" i="263"/>
  <c r="AN40" i="263"/>
  <c r="AO40" i="263"/>
  <c r="AP40" i="263"/>
  <c r="AQ40" i="263"/>
  <c r="AR40" i="263"/>
  <c r="AS40" i="263"/>
  <c r="AT40" i="263"/>
  <c r="B41" i="263"/>
  <c r="C41" i="263"/>
  <c r="D41" i="263"/>
  <c r="E41" i="263"/>
  <c r="F41" i="263"/>
  <c r="G41" i="263"/>
  <c r="H41" i="263"/>
  <c r="I41" i="263"/>
  <c r="J41" i="263"/>
  <c r="K41" i="263"/>
  <c r="L41" i="263"/>
  <c r="M41" i="263"/>
  <c r="N41" i="263"/>
  <c r="O41" i="263"/>
  <c r="P41" i="263"/>
  <c r="Q41" i="263"/>
  <c r="R41" i="263"/>
  <c r="S41" i="263"/>
  <c r="T41" i="263"/>
  <c r="U41" i="263"/>
  <c r="V41" i="263"/>
  <c r="W41" i="263"/>
  <c r="X41" i="263"/>
  <c r="Y41" i="263"/>
  <c r="Z41" i="263"/>
  <c r="AA41" i="263"/>
  <c r="AB41" i="263"/>
  <c r="AC41" i="263"/>
  <c r="AD41" i="263"/>
  <c r="AE41" i="263"/>
  <c r="AF41" i="263"/>
  <c r="AG41" i="263"/>
  <c r="AH41" i="263"/>
  <c r="AI41" i="263"/>
  <c r="AJ41" i="263"/>
  <c r="AK41" i="263"/>
  <c r="AL41" i="263"/>
  <c r="AM41" i="263"/>
  <c r="AN41" i="263"/>
  <c r="AO41" i="263"/>
  <c r="AP41" i="263"/>
  <c r="AQ41" i="263"/>
  <c r="AR41" i="263"/>
  <c r="AS41" i="263"/>
  <c r="AT41" i="263"/>
  <c r="B42" i="263"/>
  <c r="C42" i="263"/>
  <c r="D42" i="263"/>
  <c r="E42" i="263"/>
  <c r="F42" i="263"/>
  <c r="G42" i="263"/>
  <c r="H42" i="263"/>
  <c r="I42" i="263"/>
  <c r="J42" i="263"/>
  <c r="K42" i="263"/>
  <c r="L42" i="263"/>
  <c r="M42" i="263"/>
  <c r="N42" i="263"/>
  <c r="O42" i="263"/>
  <c r="P42" i="263"/>
  <c r="Q42" i="263"/>
  <c r="R42" i="263"/>
  <c r="S42" i="263"/>
  <c r="T42" i="263"/>
  <c r="U42" i="263"/>
  <c r="V42" i="263"/>
  <c r="W42" i="263"/>
  <c r="X42" i="263"/>
  <c r="Y42" i="263"/>
  <c r="Z42" i="263"/>
  <c r="AA42" i="263"/>
  <c r="AB42" i="263"/>
  <c r="AC42" i="263"/>
  <c r="AD42" i="263"/>
  <c r="AE42" i="263"/>
  <c r="AF42" i="263"/>
  <c r="AG42" i="263"/>
  <c r="AH42" i="263"/>
  <c r="AI42" i="263"/>
  <c r="AJ42" i="263"/>
  <c r="AK42" i="263"/>
  <c r="AL42" i="263"/>
  <c r="AM42" i="263"/>
  <c r="AN42" i="263"/>
  <c r="AO42" i="263"/>
  <c r="AP42" i="263"/>
  <c r="AQ42" i="263"/>
  <c r="AR42" i="263"/>
  <c r="AS42" i="263"/>
  <c r="AT42" i="263"/>
  <c r="B43" i="263"/>
  <c r="C43" i="263"/>
  <c r="D43" i="263"/>
  <c r="E43" i="263"/>
  <c r="F43" i="263"/>
  <c r="G43" i="263"/>
  <c r="H43" i="263"/>
  <c r="I43" i="263"/>
  <c r="J43" i="263"/>
  <c r="K43" i="263"/>
  <c r="L43" i="263"/>
  <c r="M43" i="263"/>
  <c r="N43" i="263"/>
  <c r="O43" i="263"/>
  <c r="P43" i="263"/>
  <c r="Q43" i="263"/>
  <c r="R43" i="263"/>
  <c r="S43" i="263"/>
  <c r="T43" i="263"/>
  <c r="U43" i="263"/>
  <c r="V43" i="263"/>
  <c r="W43" i="263"/>
  <c r="X43" i="263"/>
  <c r="Y43" i="263"/>
  <c r="Z43" i="263"/>
  <c r="AA43" i="263"/>
  <c r="AB43" i="263"/>
  <c r="AC43" i="263"/>
  <c r="AD43" i="263"/>
  <c r="AE43" i="263"/>
  <c r="AF43" i="263"/>
  <c r="AG43" i="263"/>
  <c r="AH43" i="263"/>
  <c r="AI43" i="263"/>
  <c r="AJ43" i="263"/>
  <c r="AK43" i="263"/>
  <c r="AL43" i="263"/>
  <c r="AM43" i="263"/>
  <c r="AN43" i="263"/>
  <c r="AO43" i="263"/>
  <c r="AP43" i="263"/>
  <c r="AQ43" i="263"/>
  <c r="AR43" i="263"/>
  <c r="AS43" i="263"/>
  <c r="AT43" i="263"/>
  <c r="B44" i="263"/>
  <c r="C44" i="263"/>
  <c r="D44" i="263"/>
  <c r="E44" i="263"/>
  <c r="F44" i="263"/>
  <c r="G44" i="263"/>
  <c r="H44" i="263"/>
  <c r="I44" i="263"/>
  <c r="J44" i="263"/>
  <c r="K44" i="263"/>
  <c r="L44" i="263"/>
  <c r="M44" i="263"/>
  <c r="N44" i="263"/>
  <c r="O44" i="263"/>
  <c r="P44" i="263"/>
  <c r="Q44" i="263"/>
  <c r="R44" i="263"/>
  <c r="S44" i="263"/>
  <c r="T44" i="263"/>
  <c r="U44" i="263"/>
  <c r="V44" i="263"/>
  <c r="W44" i="263"/>
  <c r="X44" i="263"/>
  <c r="Y44" i="263"/>
  <c r="Z44" i="263"/>
  <c r="AA44" i="263"/>
  <c r="AB44" i="263"/>
  <c r="AC44" i="263"/>
  <c r="AD44" i="263"/>
  <c r="AE44" i="263"/>
  <c r="AF44" i="263"/>
  <c r="AG44" i="263"/>
  <c r="AH44" i="263"/>
  <c r="AI44" i="263"/>
  <c r="AJ44" i="263"/>
  <c r="AK44" i="263"/>
  <c r="AL44" i="263"/>
  <c r="AM44" i="263"/>
  <c r="AN44" i="263"/>
  <c r="AO44" i="263"/>
  <c r="AP44" i="263"/>
  <c r="AQ44" i="263"/>
  <c r="AR44" i="263"/>
  <c r="AS44" i="263"/>
  <c r="AT44" i="263"/>
  <c r="B45" i="263"/>
  <c r="C45" i="263"/>
  <c r="D45" i="263"/>
  <c r="E45" i="263"/>
  <c r="F45" i="263"/>
  <c r="G45" i="263"/>
  <c r="H45" i="263"/>
  <c r="I45" i="263"/>
  <c r="J45" i="263"/>
  <c r="K45" i="263"/>
  <c r="L45" i="263"/>
  <c r="M45" i="263"/>
  <c r="N45" i="263"/>
  <c r="O45" i="263"/>
  <c r="P45" i="263"/>
  <c r="Q45" i="263"/>
  <c r="R45" i="263"/>
  <c r="S45" i="263"/>
  <c r="T45" i="263"/>
  <c r="U45" i="263"/>
  <c r="V45" i="263"/>
  <c r="W45" i="263"/>
  <c r="X45" i="263"/>
  <c r="Y45" i="263"/>
  <c r="Z45" i="263"/>
  <c r="AA45" i="263"/>
  <c r="AB45" i="263"/>
  <c r="AC45" i="263"/>
  <c r="AD45" i="263"/>
  <c r="AE45" i="263"/>
  <c r="AF45" i="263"/>
  <c r="AG45" i="263"/>
  <c r="AH45" i="263"/>
  <c r="AI45" i="263"/>
  <c r="AJ45" i="263"/>
  <c r="AK45" i="263"/>
  <c r="AL45" i="263"/>
  <c r="AM45" i="263"/>
  <c r="AN45" i="263"/>
  <c r="AO45" i="263"/>
  <c r="AP45" i="263"/>
  <c r="AQ45" i="263"/>
  <c r="AR45" i="263"/>
  <c r="AS45" i="263"/>
  <c r="AT45" i="263"/>
  <c r="B46" i="263"/>
  <c r="C46" i="263"/>
  <c r="D46" i="263"/>
  <c r="E46" i="263"/>
  <c r="F46" i="263"/>
  <c r="G46" i="263"/>
  <c r="H46" i="263"/>
  <c r="I46" i="263"/>
  <c r="J46" i="263"/>
  <c r="K46" i="263"/>
  <c r="L46" i="263"/>
  <c r="M46" i="263"/>
  <c r="N46" i="263"/>
  <c r="O46" i="263"/>
  <c r="P46" i="263"/>
  <c r="Q46" i="263"/>
  <c r="R46" i="263"/>
  <c r="S46" i="263"/>
  <c r="T46" i="263"/>
  <c r="U46" i="263"/>
  <c r="V46" i="263"/>
  <c r="W46" i="263"/>
  <c r="X46" i="263"/>
  <c r="Y46" i="263"/>
  <c r="Z46" i="263"/>
  <c r="AA46" i="263"/>
  <c r="AB46" i="263"/>
  <c r="AC46" i="263"/>
  <c r="AD46" i="263"/>
  <c r="AE46" i="263"/>
  <c r="AF46" i="263"/>
  <c r="AG46" i="263"/>
  <c r="AH46" i="263"/>
  <c r="AI46" i="263"/>
  <c r="AJ46" i="263"/>
  <c r="AK46" i="263"/>
  <c r="AL46" i="263"/>
  <c r="AM46" i="263"/>
  <c r="AN46" i="263"/>
  <c r="AO46" i="263"/>
  <c r="AP46" i="263"/>
  <c r="AQ46" i="263"/>
  <c r="AR46" i="263"/>
  <c r="AS46" i="263"/>
  <c r="AT46" i="263"/>
  <c r="B47" i="263"/>
  <c r="C47" i="263"/>
  <c r="D47" i="263"/>
  <c r="E47" i="263"/>
  <c r="F47" i="263"/>
  <c r="G47" i="263"/>
  <c r="H47" i="263"/>
  <c r="I47" i="263"/>
  <c r="J47" i="263"/>
  <c r="K47" i="263"/>
  <c r="L47" i="263"/>
  <c r="M47" i="263"/>
  <c r="N47" i="263"/>
  <c r="O47" i="263"/>
  <c r="P47" i="263"/>
  <c r="Q47" i="263"/>
  <c r="R47" i="263"/>
  <c r="S47" i="263"/>
  <c r="T47" i="263"/>
  <c r="U47" i="263"/>
  <c r="V47" i="263"/>
  <c r="W47" i="263"/>
  <c r="X47" i="263"/>
  <c r="Y47" i="263"/>
  <c r="Z47" i="263"/>
  <c r="AA47" i="263"/>
  <c r="AB47" i="263"/>
  <c r="AC47" i="263"/>
  <c r="AD47" i="263"/>
  <c r="AE47" i="263"/>
  <c r="AF47" i="263"/>
  <c r="AG47" i="263"/>
  <c r="AH47" i="263"/>
  <c r="AI47" i="263"/>
  <c r="AJ47" i="263"/>
  <c r="AK47" i="263"/>
  <c r="AL47" i="263"/>
  <c r="AM47" i="263"/>
  <c r="AN47" i="263"/>
  <c r="AO47" i="263"/>
  <c r="AP47" i="263"/>
  <c r="AQ47" i="263"/>
  <c r="AR47" i="263"/>
  <c r="AS47" i="263"/>
  <c r="AT47" i="263"/>
  <c r="B48" i="263"/>
  <c r="C48" i="263"/>
  <c r="D48" i="263"/>
  <c r="E48" i="263"/>
  <c r="F48" i="263"/>
  <c r="G48" i="263"/>
  <c r="H48" i="263"/>
  <c r="I48" i="263"/>
  <c r="J48" i="263"/>
  <c r="K48" i="263"/>
  <c r="L48" i="263"/>
  <c r="M48" i="263"/>
  <c r="N48" i="263"/>
  <c r="O48" i="263"/>
  <c r="P48" i="263"/>
  <c r="Q48" i="263"/>
  <c r="R48" i="263"/>
  <c r="S48" i="263"/>
  <c r="T48" i="263"/>
  <c r="U48" i="263"/>
  <c r="V48" i="263"/>
  <c r="W48" i="263"/>
  <c r="X48" i="263"/>
  <c r="Y48" i="263"/>
  <c r="Z48" i="263"/>
  <c r="AA48" i="263"/>
  <c r="AB48" i="263"/>
  <c r="AC48" i="263"/>
  <c r="AD48" i="263"/>
  <c r="AE48" i="263"/>
  <c r="AF48" i="263"/>
  <c r="AG48" i="263"/>
  <c r="AH48" i="263"/>
  <c r="AI48" i="263"/>
  <c r="AJ48" i="263"/>
  <c r="AK48" i="263"/>
  <c r="AL48" i="263"/>
  <c r="AM48" i="263"/>
  <c r="AN48" i="263"/>
  <c r="AO48" i="263"/>
  <c r="AP48" i="263"/>
  <c r="AQ48" i="263"/>
  <c r="AR48" i="263"/>
  <c r="AS48" i="263"/>
  <c r="AT48" i="263"/>
  <c r="B49" i="263"/>
  <c r="C49" i="263"/>
  <c r="D49" i="263"/>
  <c r="E49" i="263"/>
  <c r="F49" i="263"/>
  <c r="G49" i="263"/>
  <c r="H49" i="263"/>
  <c r="I49" i="263"/>
  <c r="J49" i="263"/>
  <c r="K49" i="263"/>
  <c r="L49" i="263"/>
  <c r="M49" i="263"/>
  <c r="N49" i="263"/>
  <c r="O49" i="263"/>
  <c r="P49" i="263"/>
  <c r="Q49" i="263"/>
  <c r="R49" i="263"/>
  <c r="S49" i="263"/>
  <c r="T49" i="263"/>
  <c r="U49" i="263"/>
  <c r="V49" i="263"/>
  <c r="W49" i="263"/>
  <c r="X49" i="263"/>
  <c r="Y49" i="263"/>
  <c r="Z49" i="263"/>
  <c r="AA49" i="263"/>
  <c r="AB49" i="263"/>
  <c r="AC49" i="263"/>
  <c r="AD49" i="263"/>
  <c r="AE49" i="263"/>
  <c r="AF49" i="263"/>
  <c r="AG49" i="263"/>
  <c r="AH49" i="263"/>
  <c r="AI49" i="263"/>
  <c r="AJ49" i="263"/>
  <c r="AK49" i="263"/>
  <c r="AL49" i="263"/>
  <c r="AM49" i="263"/>
  <c r="AN49" i="263"/>
  <c r="AO49" i="263"/>
  <c r="AP49" i="263"/>
  <c r="AQ49" i="263"/>
  <c r="AR49" i="263"/>
  <c r="AS49" i="263"/>
  <c r="AT49" i="263"/>
  <c r="B50" i="263"/>
  <c r="C50" i="263"/>
  <c r="D50" i="263"/>
  <c r="E50" i="263"/>
  <c r="F50" i="263"/>
  <c r="G50" i="263"/>
  <c r="H50" i="263"/>
  <c r="I50" i="263"/>
  <c r="J50" i="263"/>
  <c r="K50" i="263"/>
  <c r="L50" i="263"/>
  <c r="M50" i="263"/>
  <c r="N50" i="263"/>
  <c r="O50" i="263"/>
  <c r="P50" i="263"/>
  <c r="Q50" i="263"/>
  <c r="R50" i="263"/>
  <c r="S50" i="263"/>
  <c r="T50" i="263"/>
  <c r="U50" i="263"/>
  <c r="V50" i="263"/>
  <c r="W50" i="263"/>
  <c r="X50" i="263"/>
  <c r="Y50" i="263"/>
  <c r="Z50" i="263"/>
  <c r="AA50" i="263"/>
  <c r="AB50" i="263"/>
  <c r="AC50" i="263"/>
  <c r="AD50" i="263"/>
  <c r="AE50" i="263"/>
  <c r="AF50" i="263"/>
  <c r="AG50" i="263"/>
  <c r="AH50" i="263"/>
  <c r="AI50" i="263"/>
  <c r="AJ50" i="263"/>
  <c r="AK50" i="263"/>
  <c r="AL50" i="263"/>
  <c r="AM50" i="263"/>
  <c r="AN50" i="263"/>
  <c r="AO50" i="263"/>
  <c r="AP50" i="263"/>
  <c r="AQ50" i="263"/>
  <c r="AR50" i="263"/>
  <c r="AS50" i="263"/>
  <c r="AT50" i="263"/>
  <c r="B51" i="263"/>
  <c r="C51" i="263"/>
  <c r="D51" i="263"/>
  <c r="E51" i="263"/>
  <c r="F51" i="263"/>
  <c r="G51" i="263"/>
  <c r="H51" i="263"/>
  <c r="I51" i="263"/>
  <c r="J51" i="263"/>
  <c r="K51" i="263"/>
  <c r="L51" i="263"/>
  <c r="M51" i="263"/>
  <c r="N51" i="263"/>
  <c r="O51" i="263"/>
  <c r="P51" i="263"/>
  <c r="Q51" i="263"/>
  <c r="R51" i="263"/>
  <c r="S51" i="263"/>
  <c r="T51" i="263"/>
  <c r="U51" i="263"/>
  <c r="V51" i="263"/>
  <c r="W51" i="263"/>
  <c r="X51" i="263"/>
  <c r="Y51" i="263"/>
  <c r="Z51" i="263"/>
  <c r="AA51" i="263"/>
  <c r="AB51" i="263"/>
  <c r="AC51" i="263"/>
  <c r="AD51" i="263"/>
  <c r="AE51" i="263"/>
  <c r="AF51" i="263"/>
  <c r="AG51" i="263"/>
  <c r="AH51" i="263"/>
  <c r="AI51" i="263"/>
  <c r="AJ51" i="263"/>
  <c r="AK51" i="263"/>
  <c r="AL51" i="263"/>
  <c r="AM51" i="263"/>
  <c r="AN51" i="263"/>
  <c r="AO51" i="263"/>
  <c r="AP51" i="263"/>
  <c r="AQ51" i="263"/>
  <c r="AR51" i="263"/>
  <c r="AS51" i="263"/>
  <c r="AT51" i="263"/>
  <c r="B52" i="263"/>
  <c r="C52" i="263"/>
  <c r="D52" i="263"/>
  <c r="E52" i="263"/>
  <c r="F52" i="263"/>
  <c r="G52" i="263"/>
  <c r="H52" i="263"/>
  <c r="I52" i="263"/>
  <c r="J52" i="263"/>
  <c r="K52" i="263"/>
  <c r="L52" i="263"/>
  <c r="M52" i="263"/>
  <c r="N52" i="263"/>
  <c r="O52" i="263"/>
  <c r="P52" i="263"/>
  <c r="Q52" i="263"/>
  <c r="R52" i="263"/>
  <c r="S52" i="263"/>
  <c r="T52" i="263"/>
  <c r="U52" i="263"/>
  <c r="V52" i="263"/>
  <c r="W52" i="263"/>
  <c r="X52" i="263"/>
  <c r="Y52" i="263"/>
  <c r="Z52" i="263"/>
  <c r="AA52" i="263"/>
  <c r="AB52" i="263"/>
  <c r="AC52" i="263"/>
  <c r="AD52" i="263"/>
  <c r="AE52" i="263"/>
  <c r="AF52" i="263"/>
  <c r="AG52" i="263"/>
  <c r="AH52" i="263"/>
  <c r="AI52" i="263"/>
  <c r="AJ52" i="263"/>
  <c r="AK52" i="263"/>
  <c r="AL52" i="263"/>
  <c r="AM52" i="263"/>
  <c r="AN52" i="263"/>
  <c r="AO52" i="263"/>
  <c r="AP52" i="263"/>
  <c r="AQ52" i="263"/>
  <c r="AR52" i="263"/>
  <c r="AS52" i="263"/>
  <c r="AT52" i="263"/>
  <c r="B53" i="263"/>
  <c r="C53" i="263"/>
  <c r="D53" i="263"/>
  <c r="E53" i="263"/>
  <c r="F53" i="263"/>
  <c r="G53" i="263"/>
  <c r="H53" i="263"/>
  <c r="I53" i="263"/>
  <c r="J53" i="263"/>
  <c r="K53" i="263"/>
  <c r="L53" i="263"/>
  <c r="M53" i="263"/>
  <c r="N53" i="263"/>
  <c r="O53" i="263"/>
  <c r="P53" i="263"/>
  <c r="Q53" i="263"/>
  <c r="R53" i="263"/>
  <c r="S53" i="263"/>
  <c r="T53" i="263"/>
  <c r="U53" i="263"/>
  <c r="V53" i="263"/>
  <c r="W53" i="263"/>
  <c r="X53" i="263"/>
  <c r="Y53" i="263"/>
  <c r="Z53" i="263"/>
  <c r="AA53" i="263"/>
  <c r="AB53" i="263"/>
  <c r="AC53" i="263"/>
  <c r="AD53" i="263"/>
  <c r="AE53" i="263"/>
  <c r="AF53" i="263"/>
  <c r="AG53" i="263"/>
  <c r="AH53" i="263"/>
  <c r="AI53" i="263"/>
  <c r="AJ53" i="263"/>
  <c r="AK53" i="263"/>
  <c r="AL53" i="263"/>
  <c r="AM53" i="263"/>
  <c r="AN53" i="263"/>
  <c r="AO53" i="263"/>
  <c r="AP53" i="263"/>
  <c r="AQ53" i="263"/>
  <c r="AR53" i="263"/>
  <c r="AS53" i="263"/>
  <c r="AT53" i="263"/>
  <c r="B54" i="263"/>
  <c r="C54" i="263"/>
  <c r="D54" i="263"/>
  <c r="E54" i="263"/>
  <c r="F54" i="263"/>
  <c r="G54" i="263"/>
  <c r="H54" i="263"/>
  <c r="I54" i="263"/>
  <c r="J54" i="263"/>
  <c r="K54" i="263"/>
  <c r="L54" i="263"/>
  <c r="M54" i="263"/>
  <c r="N54" i="263"/>
  <c r="O54" i="263"/>
  <c r="P54" i="263"/>
  <c r="Q54" i="263"/>
  <c r="R54" i="263"/>
  <c r="S54" i="263"/>
  <c r="T54" i="263"/>
  <c r="U54" i="263"/>
  <c r="V54" i="263"/>
  <c r="W54" i="263"/>
  <c r="X54" i="263"/>
  <c r="Y54" i="263"/>
  <c r="Z54" i="263"/>
  <c r="AA54" i="263"/>
  <c r="AB54" i="263"/>
  <c r="AC54" i="263"/>
  <c r="AD54" i="263"/>
  <c r="AE54" i="263"/>
  <c r="AF54" i="263"/>
  <c r="AG54" i="263"/>
  <c r="AH54" i="263"/>
  <c r="AI54" i="263"/>
  <c r="AJ54" i="263"/>
  <c r="AK54" i="263"/>
  <c r="AL54" i="263"/>
  <c r="AM54" i="263"/>
  <c r="AN54" i="263"/>
  <c r="AO54" i="263"/>
  <c r="AP54" i="263"/>
  <c r="AQ54" i="263"/>
  <c r="AR54" i="263"/>
  <c r="AS54" i="263"/>
  <c r="AT54" i="263"/>
  <c r="C3" i="263"/>
  <c r="D3" i="263"/>
  <c r="E3" i="263"/>
  <c r="F3" i="263"/>
  <c r="G3" i="263"/>
  <c r="H3" i="263"/>
  <c r="I3" i="263"/>
  <c r="J3" i="263"/>
  <c r="K3" i="263"/>
  <c r="L3" i="263"/>
  <c r="M3" i="263"/>
  <c r="N3" i="263"/>
  <c r="O3" i="263"/>
  <c r="P3" i="263"/>
  <c r="Q3" i="263"/>
  <c r="R3" i="263"/>
  <c r="S3" i="263"/>
  <c r="T3" i="263"/>
  <c r="U3" i="263"/>
  <c r="V3" i="263"/>
  <c r="W3" i="263"/>
  <c r="X3" i="263"/>
  <c r="Y3" i="263"/>
  <c r="Z3" i="263"/>
  <c r="AA3" i="263"/>
  <c r="AB3" i="263"/>
  <c r="AC3" i="263"/>
  <c r="AD3" i="263"/>
  <c r="AE3" i="263"/>
  <c r="AF3" i="263"/>
  <c r="AG3" i="263"/>
  <c r="AH3" i="263"/>
  <c r="AI3" i="263"/>
  <c r="AJ3" i="263"/>
  <c r="AK3" i="263"/>
  <c r="AL3" i="263"/>
  <c r="AM3" i="263"/>
  <c r="AN3" i="263"/>
  <c r="AO3" i="263"/>
  <c r="AP3" i="263"/>
  <c r="AQ3" i="263"/>
  <c r="AR3" i="263"/>
  <c r="AS3" i="263"/>
  <c r="AT3" i="263"/>
  <c r="B3" i="263"/>
  <c r="C5" i="271"/>
  <c r="D5" i="271"/>
  <c r="C6" i="271"/>
  <c r="D6" i="271"/>
  <c r="C7" i="271"/>
  <c r="D7" i="271"/>
  <c r="C8" i="271"/>
  <c r="D8" i="271"/>
  <c r="C9" i="271"/>
  <c r="D9" i="271"/>
  <c r="C10" i="271"/>
  <c r="D10" i="271"/>
  <c r="C11" i="271"/>
  <c r="D11" i="271"/>
  <c r="C12" i="271"/>
  <c r="D12" i="271"/>
  <c r="C13" i="271"/>
  <c r="D13" i="271"/>
  <c r="C14" i="271"/>
  <c r="D14" i="271"/>
  <c r="C15" i="271"/>
  <c r="D15" i="271"/>
  <c r="C16" i="271"/>
  <c r="D16" i="271"/>
  <c r="C17" i="271"/>
  <c r="D17" i="271"/>
  <c r="C18" i="271"/>
  <c r="D18" i="271"/>
  <c r="C19" i="271"/>
  <c r="D19" i="271"/>
  <c r="C20" i="271"/>
  <c r="D20" i="271"/>
  <c r="C21" i="271"/>
  <c r="D21" i="271"/>
  <c r="C22" i="271"/>
  <c r="D22" i="271"/>
  <c r="C23" i="271"/>
  <c r="D23" i="271"/>
  <c r="C24" i="271"/>
  <c r="D24" i="271"/>
  <c r="C25" i="271"/>
  <c r="D25" i="271"/>
  <c r="C26" i="271"/>
  <c r="D26" i="271"/>
  <c r="C27" i="271"/>
  <c r="D27" i="271"/>
  <c r="C28" i="271"/>
  <c r="D28" i="271"/>
  <c r="C29" i="271"/>
  <c r="D29" i="271"/>
  <c r="C30" i="271"/>
  <c r="D30" i="271"/>
  <c r="C31" i="271"/>
  <c r="D31" i="271"/>
  <c r="C32" i="271"/>
  <c r="D32" i="271"/>
  <c r="C33" i="271"/>
  <c r="D33" i="271"/>
  <c r="C34" i="271"/>
  <c r="D34" i="271"/>
  <c r="C35" i="271"/>
  <c r="D35" i="271"/>
  <c r="C36" i="271"/>
  <c r="D36" i="271"/>
  <c r="C37" i="271"/>
  <c r="D37" i="271"/>
  <c r="C38" i="271"/>
  <c r="D38" i="271"/>
  <c r="C39" i="271"/>
  <c r="D39" i="271"/>
  <c r="C40" i="271"/>
  <c r="D40" i="271"/>
  <c r="C41" i="271"/>
  <c r="D41" i="271"/>
  <c r="C42" i="271"/>
  <c r="D42" i="271"/>
  <c r="C43" i="271"/>
  <c r="D43" i="271"/>
  <c r="C44" i="271"/>
  <c r="D44" i="271"/>
  <c r="C45" i="271"/>
  <c r="D45" i="271"/>
  <c r="C46" i="271"/>
  <c r="D46" i="271"/>
  <c r="C47" i="271"/>
  <c r="D47" i="271"/>
  <c r="C48" i="271"/>
  <c r="D48" i="271"/>
  <c r="C49" i="271"/>
  <c r="D49" i="271"/>
  <c r="C50" i="271"/>
  <c r="D50" i="271"/>
  <c r="C51" i="271"/>
  <c r="D51" i="271"/>
  <c r="C52" i="271"/>
  <c r="D52" i="271"/>
  <c r="C53" i="271"/>
  <c r="D53" i="271"/>
  <c r="C54" i="271"/>
  <c r="D54" i="271"/>
  <c r="C55" i="271"/>
  <c r="D55" i="271"/>
  <c r="K5" i="271"/>
  <c r="L5" i="271"/>
  <c r="K6" i="271"/>
  <c r="L6" i="271"/>
  <c r="K7" i="271"/>
  <c r="L7" i="271"/>
  <c r="K8" i="271"/>
  <c r="L8" i="271"/>
  <c r="K9" i="271"/>
  <c r="L9" i="271"/>
  <c r="K10" i="271"/>
  <c r="L10" i="271"/>
  <c r="K11" i="271"/>
  <c r="L11" i="271"/>
  <c r="K12" i="271"/>
  <c r="L12" i="271"/>
  <c r="K13" i="271"/>
  <c r="L13" i="271"/>
  <c r="K14" i="271"/>
  <c r="L14" i="271"/>
  <c r="K15" i="271"/>
  <c r="L15" i="271"/>
  <c r="K16" i="271"/>
  <c r="L16" i="271"/>
  <c r="K17" i="271"/>
  <c r="L17" i="271"/>
  <c r="K18" i="271"/>
  <c r="L18" i="271"/>
  <c r="K19" i="271"/>
  <c r="L19" i="271"/>
  <c r="K20" i="271"/>
  <c r="L20" i="271"/>
  <c r="K21" i="271"/>
  <c r="L21" i="271"/>
  <c r="K22" i="271"/>
  <c r="L22" i="271"/>
  <c r="K23" i="271"/>
  <c r="L23" i="271"/>
  <c r="K24" i="271"/>
  <c r="L24" i="271"/>
  <c r="K25" i="271"/>
  <c r="L25" i="271"/>
  <c r="K26" i="271"/>
  <c r="L26" i="271"/>
  <c r="K27" i="271"/>
  <c r="L27" i="271"/>
  <c r="K28" i="271"/>
  <c r="L28" i="271"/>
  <c r="K29" i="271"/>
  <c r="L29" i="271"/>
  <c r="K30" i="271"/>
  <c r="L30" i="271"/>
  <c r="K31" i="271"/>
  <c r="L31" i="271"/>
  <c r="K32" i="271"/>
  <c r="L32" i="271"/>
  <c r="K33" i="271"/>
  <c r="L33" i="271"/>
  <c r="K34" i="271"/>
  <c r="L34" i="271"/>
  <c r="K35" i="271"/>
  <c r="L35" i="271"/>
  <c r="K36" i="271"/>
  <c r="L36" i="271"/>
  <c r="K37" i="271"/>
  <c r="L37" i="271"/>
  <c r="K38" i="271"/>
  <c r="L38" i="271"/>
  <c r="K39" i="271"/>
  <c r="L39" i="271"/>
  <c r="K40" i="271"/>
  <c r="L40" i="271"/>
  <c r="K41" i="271"/>
  <c r="L41" i="271"/>
  <c r="K42" i="271"/>
  <c r="L42" i="271"/>
  <c r="K43" i="271"/>
  <c r="L43" i="271"/>
  <c r="K44" i="271"/>
  <c r="L44" i="271"/>
  <c r="K45" i="271"/>
  <c r="L45" i="271"/>
  <c r="K46" i="271"/>
  <c r="L46" i="271"/>
  <c r="K47" i="271"/>
  <c r="L47" i="271"/>
  <c r="K48" i="271"/>
  <c r="L48" i="271"/>
  <c r="K49" i="271"/>
  <c r="L49" i="271"/>
  <c r="K50" i="271"/>
  <c r="L50" i="271"/>
  <c r="K51" i="271"/>
  <c r="L51" i="271"/>
  <c r="K52" i="271"/>
  <c r="L52" i="271"/>
  <c r="K53" i="271"/>
  <c r="L53" i="271"/>
  <c r="K54" i="271"/>
  <c r="L54" i="271"/>
  <c r="K55" i="271"/>
  <c r="L55" i="271"/>
  <c r="L4" i="271"/>
  <c r="K4" i="271"/>
  <c r="D4" i="271"/>
  <c r="C4" i="271"/>
  <c r="B47" i="271" l="1"/>
  <c r="B23" i="271"/>
  <c r="J55" i="271"/>
  <c r="J53" i="271"/>
  <c r="J49" i="271"/>
  <c r="J45" i="271"/>
  <c r="J33" i="271"/>
  <c r="J29" i="271"/>
  <c r="J25" i="271"/>
  <c r="J21" i="271"/>
  <c r="J15" i="271"/>
  <c r="J50" i="271"/>
  <c r="J48" i="271"/>
  <c r="J46" i="271"/>
  <c r="J44" i="271"/>
  <c r="J42" i="271"/>
  <c r="J30" i="271"/>
  <c r="J26" i="271"/>
  <c r="J16" i="271"/>
  <c r="J14" i="271"/>
  <c r="J12" i="271"/>
  <c r="J10" i="271"/>
  <c r="B6" i="271"/>
  <c r="B22" i="271"/>
  <c r="B18" i="271"/>
  <c r="B14" i="271"/>
  <c r="B55" i="271"/>
  <c r="B40" i="271"/>
  <c r="J34" i="271"/>
  <c r="B54" i="271"/>
  <c r="B16" i="271"/>
  <c r="B8" i="271"/>
  <c r="J35" i="271"/>
  <c r="B45" i="271"/>
  <c r="B29" i="271"/>
  <c r="B25" i="271"/>
  <c r="B15" i="271"/>
  <c r="B24" i="271"/>
  <c r="J38" i="271"/>
  <c r="J18" i="271"/>
  <c r="B43" i="271"/>
  <c r="B39" i="271"/>
  <c r="B31" i="271"/>
  <c r="B27" i="271"/>
  <c r="J6" i="271"/>
  <c r="B50" i="271"/>
  <c r="B46" i="271"/>
  <c r="B38" i="271"/>
  <c r="B30" i="271"/>
  <c r="B11" i="271"/>
  <c r="B7" i="271"/>
  <c r="J40" i="271"/>
  <c r="J36" i="271"/>
  <c r="J19" i="271"/>
  <c r="B36" i="271"/>
  <c r="J51" i="271"/>
  <c r="B32" i="271"/>
  <c r="J43" i="271"/>
  <c r="J32" i="271"/>
  <c r="J54" i="271"/>
  <c r="J39" i="271"/>
  <c r="J27" i="271"/>
  <c r="J24" i="271"/>
  <c r="J20" i="271"/>
  <c r="J9" i="271"/>
  <c r="J5" i="271"/>
  <c r="B53" i="271"/>
  <c r="B49" i="271"/>
  <c r="B42" i="271"/>
  <c r="B35" i="271"/>
  <c r="B28" i="271"/>
  <c r="B21" i="271"/>
  <c r="B17" i="271"/>
  <c r="B10" i="271"/>
  <c r="J17" i="271"/>
  <c r="J31" i="271"/>
  <c r="B48" i="271"/>
  <c r="J47" i="271"/>
  <c r="J28" i="271"/>
  <c r="J13" i="271"/>
  <c r="J23" i="271"/>
  <c r="J11" i="271"/>
  <c r="J8" i="271"/>
  <c r="B52" i="271"/>
  <c r="B41" i="271"/>
  <c r="B34" i="271"/>
  <c r="B20" i="271"/>
  <c r="B13" i="271"/>
  <c r="B9" i="271"/>
  <c r="J52" i="271"/>
  <c r="J41" i="271"/>
  <c r="J37" i="271"/>
  <c r="J22" i="271"/>
  <c r="J7" i="271"/>
  <c r="B51" i="271"/>
  <c r="B44" i="271"/>
  <c r="B37" i="271"/>
  <c r="B33" i="271"/>
  <c r="B26" i="271"/>
  <c r="B19" i="271"/>
  <c r="B12" i="271"/>
  <c r="B5" i="271"/>
  <c r="B6" i="177" l="1"/>
  <c r="B7" i="177"/>
  <c r="B8" i="177"/>
  <c r="B9" i="177"/>
  <c r="B10" i="177"/>
  <c r="B11" i="177"/>
  <c r="B12" i="177"/>
  <c r="B13" i="177"/>
  <c r="B14" i="177"/>
  <c r="B15" i="177"/>
  <c r="B18" i="177"/>
  <c r="B19" i="177"/>
  <c r="B22" i="177"/>
  <c r="B23" i="177"/>
  <c r="B25" i="177"/>
  <c r="B26" i="177"/>
  <c r="B27" i="177"/>
  <c r="B30" i="177"/>
  <c r="B31" i="177"/>
  <c r="B33" i="177"/>
  <c r="B34" i="177"/>
  <c r="B35" i="177"/>
  <c r="B38" i="177"/>
  <c r="B39" i="177"/>
  <c r="B41" i="177"/>
  <c r="B42" i="177"/>
  <c r="B43" i="177"/>
  <c r="H44" i="176"/>
  <c r="B45" i="177"/>
  <c r="B46" i="177"/>
  <c r="H37" i="176" l="1"/>
  <c r="H35" i="176"/>
  <c r="H29" i="176"/>
  <c r="H21" i="176"/>
  <c r="H17" i="176"/>
  <c r="H5" i="176"/>
  <c r="H23" i="176"/>
  <c r="H39" i="176"/>
  <c r="H19" i="176"/>
  <c r="H40" i="176"/>
  <c r="H36" i="176"/>
  <c r="H32" i="176"/>
  <c r="H28" i="176"/>
  <c r="H24" i="176"/>
  <c r="H20" i="176"/>
  <c r="H16" i="176"/>
  <c r="H4" i="176"/>
  <c r="H31" i="176"/>
  <c r="H15" i="176"/>
  <c r="H43" i="176"/>
  <c r="H27" i="176"/>
  <c r="H6" i="176"/>
  <c r="B37" i="177"/>
  <c r="B29" i="177"/>
  <c r="B21" i="177"/>
  <c r="B17" i="177"/>
  <c r="B5" i="177"/>
  <c r="H42" i="176"/>
  <c r="H38" i="176"/>
  <c r="H34" i="176"/>
  <c r="H30" i="176"/>
  <c r="H26" i="176"/>
  <c r="H22" i="176"/>
  <c r="H18" i="176"/>
  <c r="H14" i="176"/>
  <c r="B44" i="177"/>
  <c r="B40" i="177"/>
  <c r="B36" i="177"/>
  <c r="B32" i="177"/>
  <c r="B28" i="177"/>
  <c r="B24" i="177"/>
  <c r="B20" i="177"/>
  <c r="B16" i="177"/>
  <c r="B4" i="177"/>
  <c r="H41" i="176"/>
  <c r="H33" i="176"/>
  <c r="H25" i="176"/>
  <c r="H13" i="176"/>
  <c r="H10" i="176"/>
  <c r="H9" i="176"/>
  <c r="H12" i="176"/>
  <c r="H8" i="176"/>
  <c r="H11" i="176"/>
  <c r="H7" i="176"/>
  <c r="B3" i="177" l="1"/>
  <c r="H3" i="176"/>
  <c r="B3" i="43" l="1"/>
  <c r="F3" i="43" l="1"/>
  <c r="H3" i="43"/>
  <c r="D3" i="43"/>
  <c r="C4" i="273" l="1"/>
  <c r="D4" i="273"/>
  <c r="E4" i="273"/>
  <c r="F4" i="273"/>
  <c r="C5" i="273"/>
  <c r="D5" i="273"/>
  <c r="E5" i="273"/>
  <c r="F5" i="273"/>
  <c r="C6" i="273"/>
  <c r="D6" i="273"/>
  <c r="E6" i="273"/>
  <c r="F6" i="273"/>
  <c r="C7" i="273"/>
  <c r="D7" i="273"/>
  <c r="E7" i="273"/>
  <c r="F7" i="273"/>
  <c r="C8" i="273"/>
  <c r="D8" i="273"/>
  <c r="E8" i="273"/>
  <c r="F8" i="273"/>
  <c r="C9" i="273"/>
  <c r="D9" i="273"/>
  <c r="E9" i="273"/>
  <c r="F9" i="273"/>
  <c r="C10" i="273"/>
  <c r="D10" i="273"/>
  <c r="E10" i="273"/>
  <c r="F10" i="273"/>
  <c r="C11" i="273"/>
  <c r="D11" i="273"/>
  <c r="E11" i="273"/>
  <c r="F11" i="273"/>
  <c r="C12" i="273"/>
  <c r="D12" i="273"/>
  <c r="E12" i="273"/>
  <c r="F12" i="273"/>
  <c r="C13" i="273"/>
  <c r="D13" i="273"/>
  <c r="E13" i="273"/>
  <c r="F13" i="273"/>
  <c r="C14" i="273"/>
  <c r="D14" i="273"/>
  <c r="E14" i="273"/>
  <c r="F14" i="273"/>
  <c r="C15" i="273"/>
  <c r="D15" i="273"/>
  <c r="E15" i="273"/>
  <c r="F15" i="273"/>
  <c r="C16" i="273"/>
  <c r="D16" i="273"/>
  <c r="E16" i="273"/>
  <c r="F16" i="273"/>
  <c r="C17" i="273"/>
  <c r="D17" i="273"/>
  <c r="E17" i="273"/>
  <c r="F17" i="273"/>
  <c r="C18" i="273"/>
  <c r="D18" i="273"/>
  <c r="E18" i="273"/>
  <c r="F18" i="273"/>
  <c r="C19" i="273"/>
  <c r="D19" i="273"/>
  <c r="E19" i="273"/>
  <c r="F19" i="273"/>
  <c r="C20" i="273"/>
  <c r="D20" i="273"/>
  <c r="E20" i="273"/>
  <c r="F20" i="273"/>
  <c r="C21" i="273"/>
  <c r="D21" i="273"/>
  <c r="E21" i="273"/>
  <c r="F21" i="273"/>
  <c r="C22" i="273"/>
  <c r="D22" i="273"/>
  <c r="E22" i="273"/>
  <c r="F22" i="273"/>
  <c r="C23" i="273"/>
  <c r="D23" i="273"/>
  <c r="E23" i="273"/>
  <c r="F23" i="273"/>
  <c r="C24" i="273"/>
  <c r="D24" i="273"/>
  <c r="E24" i="273"/>
  <c r="F24" i="273"/>
  <c r="C25" i="273"/>
  <c r="D25" i="273"/>
  <c r="E25" i="273"/>
  <c r="F25" i="273"/>
  <c r="C26" i="273"/>
  <c r="D26" i="273"/>
  <c r="E26" i="273"/>
  <c r="F26" i="273"/>
  <c r="C27" i="273"/>
  <c r="D27" i="273"/>
  <c r="E27" i="273"/>
  <c r="F27" i="273"/>
  <c r="C28" i="273"/>
  <c r="D28" i="273"/>
  <c r="E28" i="273"/>
  <c r="F28" i="273"/>
  <c r="C29" i="273"/>
  <c r="D29" i="273"/>
  <c r="E29" i="273"/>
  <c r="F29" i="273"/>
  <c r="C30" i="273"/>
  <c r="D30" i="273"/>
  <c r="E30" i="273"/>
  <c r="F30" i="273"/>
  <c r="C31" i="273"/>
  <c r="D31" i="273"/>
  <c r="E31" i="273"/>
  <c r="F31" i="273"/>
  <c r="C32" i="273"/>
  <c r="D32" i="273"/>
  <c r="E32" i="273"/>
  <c r="F32" i="273"/>
  <c r="C33" i="273"/>
  <c r="D33" i="273"/>
  <c r="E33" i="273"/>
  <c r="F33" i="273"/>
  <c r="C34" i="273"/>
  <c r="D34" i="273"/>
  <c r="E34" i="273"/>
  <c r="F34" i="273"/>
  <c r="C35" i="273"/>
  <c r="D35" i="273"/>
  <c r="E35" i="273"/>
  <c r="F35" i="273"/>
  <c r="C36" i="273"/>
  <c r="D36" i="273"/>
  <c r="E36" i="273"/>
  <c r="F36" i="273"/>
  <c r="C37" i="273"/>
  <c r="D37" i="273"/>
  <c r="E37" i="273"/>
  <c r="F37" i="273"/>
  <c r="C38" i="273"/>
  <c r="D38" i="273"/>
  <c r="E38" i="273"/>
  <c r="F38" i="273"/>
  <c r="C39" i="273"/>
  <c r="D39" i="273"/>
  <c r="E39" i="273"/>
  <c r="F39" i="273"/>
  <c r="C40" i="273"/>
  <c r="D40" i="273"/>
  <c r="E40" i="273"/>
  <c r="F40" i="273"/>
  <c r="C41" i="273"/>
  <c r="D41" i="273"/>
  <c r="E41" i="273"/>
  <c r="F41" i="273"/>
  <c r="C42" i="273"/>
  <c r="D42" i="273"/>
  <c r="E42" i="273"/>
  <c r="F42" i="273"/>
  <c r="C43" i="273"/>
  <c r="D43" i="273"/>
  <c r="E43" i="273"/>
  <c r="F43" i="273"/>
  <c r="C44" i="273"/>
  <c r="D44" i="273"/>
  <c r="E44" i="273"/>
  <c r="F44" i="273"/>
  <c r="C45" i="273"/>
  <c r="D45" i="273"/>
  <c r="E45" i="273"/>
  <c r="F45" i="273"/>
  <c r="C46" i="273"/>
  <c r="D46" i="273"/>
  <c r="E46" i="273"/>
  <c r="F46" i="273"/>
  <c r="C47" i="273"/>
  <c r="D47" i="273"/>
  <c r="E47" i="273"/>
  <c r="F47" i="273"/>
  <c r="C48" i="273"/>
  <c r="D48" i="273"/>
  <c r="E48" i="273"/>
  <c r="F48" i="273"/>
  <c r="C49" i="273"/>
  <c r="D49" i="273"/>
  <c r="E49" i="273"/>
  <c r="F49" i="273"/>
  <c r="C50" i="273"/>
  <c r="D50" i="273"/>
  <c r="E50" i="273"/>
  <c r="F50" i="273"/>
  <c r="C51" i="273"/>
  <c r="D51" i="273"/>
  <c r="E51" i="273"/>
  <c r="F51" i="273"/>
  <c r="C52" i="273"/>
  <c r="D52" i="273"/>
  <c r="E52" i="273"/>
  <c r="F52" i="273"/>
  <c r="C53" i="273"/>
  <c r="D53" i="273"/>
  <c r="E53" i="273"/>
  <c r="F53" i="273"/>
  <c r="C54" i="273"/>
  <c r="D54" i="273"/>
  <c r="E54" i="273"/>
  <c r="F54" i="273"/>
  <c r="F3" i="273"/>
  <c r="E3" i="273"/>
  <c r="D3" i="273"/>
  <c r="C3" i="273"/>
  <c r="B3" i="273" l="1"/>
  <c r="B54" i="273"/>
  <c r="B52" i="273"/>
  <c r="B50" i="273"/>
  <c r="B48" i="273"/>
  <c r="B46" i="273"/>
  <c r="B44" i="273"/>
  <c r="B42" i="273"/>
  <c r="B40" i="273"/>
  <c r="B38" i="273"/>
  <c r="B36" i="273"/>
  <c r="B34" i="273"/>
  <c r="B32" i="273"/>
  <c r="B30" i="273"/>
  <c r="B28" i="273"/>
  <c r="B26" i="273"/>
  <c r="B24" i="273"/>
  <c r="B22" i="273"/>
  <c r="B20" i="273"/>
  <c r="B18" i="273"/>
  <c r="B16" i="273"/>
  <c r="B14" i="273"/>
  <c r="B12" i="273"/>
  <c r="B10" i="273"/>
  <c r="B8" i="273"/>
  <c r="B6" i="273"/>
  <c r="B4" i="273"/>
  <c r="B49" i="273"/>
  <c r="B43" i="273"/>
  <c r="B37" i="273"/>
  <c r="B31" i="273"/>
  <c r="B27" i="273"/>
  <c r="B21" i="273"/>
  <c r="B15" i="273"/>
  <c r="B9" i="273"/>
  <c r="B53" i="273"/>
  <c r="B47" i="273"/>
  <c r="B39" i="273"/>
  <c r="B33" i="273"/>
  <c r="B25" i="273"/>
  <c r="B19" i="273"/>
  <c r="B13" i="273"/>
  <c r="B11" i="273"/>
  <c r="B7" i="273"/>
  <c r="B51" i="273"/>
  <c r="B45" i="273"/>
  <c r="B41" i="273"/>
  <c r="B35" i="273"/>
  <c r="B29" i="273"/>
  <c r="B23" i="273"/>
  <c r="B17" i="273"/>
  <c r="B5" i="273"/>
  <c r="J4" i="271"/>
  <c r="B4" i="271"/>
  <c r="B4" i="178" l="1"/>
  <c r="B4" i="43" l="1"/>
  <c r="H4" i="43" s="1"/>
  <c r="B5" i="43"/>
  <c r="H5" i="43" s="1"/>
  <c r="B6" i="43"/>
  <c r="H6" i="43" s="1"/>
  <c r="B7" i="43"/>
  <c r="H7" i="43" s="1"/>
  <c r="B8" i="43"/>
  <c r="H8" i="43" s="1"/>
  <c r="B9" i="43"/>
  <c r="H9" i="43" s="1"/>
  <c r="B10" i="43"/>
  <c r="H10" i="43" s="1"/>
  <c r="B11" i="43"/>
  <c r="H11" i="43" s="1"/>
  <c r="B12" i="43"/>
  <c r="H12" i="43" s="1"/>
  <c r="B13" i="43"/>
  <c r="H13" i="43" s="1"/>
  <c r="B14" i="43"/>
  <c r="H14" i="43" s="1"/>
  <c r="B15" i="43"/>
  <c r="H15" i="43" s="1"/>
  <c r="B16" i="43"/>
  <c r="H16" i="43" s="1"/>
  <c r="B17" i="43"/>
  <c r="H17" i="43" s="1"/>
  <c r="B18" i="43"/>
  <c r="H18" i="43" s="1"/>
  <c r="B19" i="43"/>
  <c r="H19" i="43" s="1"/>
  <c r="B20" i="43"/>
  <c r="H20" i="43" s="1"/>
  <c r="B21" i="43"/>
  <c r="H21" i="43" s="1"/>
  <c r="B22" i="43"/>
  <c r="H22" i="43" s="1"/>
  <c r="B23" i="43"/>
  <c r="H23" i="43" s="1"/>
  <c r="B24" i="43"/>
  <c r="H24" i="43" s="1"/>
  <c r="B25" i="43"/>
  <c r="H25" i="43" s="1"/>
  <c r="B26" i="43"/>
  <c r="H26" i="43" s="1"/>
  <c r="B27" i="43"/>
  <c r="H27" i="43" s="1"/>
  <c r="B28" i="43"/>
  <c r="H28" i="43" s="1"/>
  <c r="B29" i="43"/>
  <c r="H29" i="43" s="1"/>
  <c r="B30" i="43"/>
  <c r="H30" i="43" s="1"/>
  <c r="B31" i="43"/>
  <c r="H31" i="43" s="1"/>
  <c r="B32" i="43"/>
  <c r="H32" i="43" s="1"/>
  <c r="B33" i="43"/>
  <c r="H33" i="43" s="1"/>
  <c r="B34" i="43"/>
  <c r="H34" i="43" s="1"/>
  <c r="B35" i="43"/>
  <c r="H35" i="43" s="1"/>
  <c r="B36" i="43"/>
  <c r="H36" i="43" s="1"/>
  <c r="B37" i="43"/>
  <c r="H37" i="43" s="1"/>
  <c r="B38" i="43"/>
  <c r="H38" i="43" s="1"/>
  <c r="B39" i="43"/>
  <c r="H39" i="43" s="1"/>
  <c r="B40" i="43"/>
  <c r="H40" i="43" s="1"/>
  <c r="B41" i="43"/>
  <c r="H41" i="43" s="1"/>
  <c r="B42" i="43"/>
  <c r="H42" i="43" s="1"/>
  <c r="B43" i="43"/>
  <c r="H43" i="43" s="1"/>
  <c r="B44" i="43"/>
  <c r="H44" i="43" s="1"/>
  <c r="B45" i="43"/>
  <c r="H45" i="43" s="1"/>
  <c r="B46" i="43"/>
  <c r="H46" i="43" s="1"/>
  <c r="B47" i="43"/>
  <c r="H47" i="43" s="1"/>
  <c r="B48" i="43"/>
  <c r="H48" i="43" s="1"/>
  <c r="B49" i="43"/>
  <c r="H49" i="43" s="1"/>
  <c r="B50" i="43"/>
  <c r="H50" i="43" s="1"/>
  <c r="B51" i="43"/>
  <c r="H51" i="43" s="1"/>
  <c r="B52" i="43"/>
  <c r="H52" i="43" s="1"/>
  <c r="B53" i="43"/>
  <c r="H53" i="43" s="1"/>
  <c r="B54" i="43"/>
  <c r="H54" i="43" s="1"/>
  <c r="F4" i="179" l="1"/>
  <c r="F5" i="179"/>
  <c r="F6" i="179"/>
  <c r="F7" i="179"/>
  <c r="F8" i="179"/>
  <c r="F9" i="179"/>
  <c r="F10" i="179"/>
  <c r="F11" i="179"/>
  <c r="F12" i="179"/>
  <c r="F13" i="179"/>
  <c r="F14" i="179"/>
  <c r="F15" i="179"/>
  <c r="F16" i="179"/>
  <c r="F17" i="179"/>
  <c r="F18" i="179"/>
  <c r="F19" i="179"/>
  <c r="F20" i="179"/>
  <c r="F21" i="179"/>
  <c r="F22" i="179"/>
  <c r="F23" i="179"/>
  <c r="F24" i="179"/>
  <c r="F25" i="179"/>
  <c r="F26" i="179"/>
  <c r="F27" i="179"/>
  <c r="F28" i="179"/>
  <c r="F29" i="179"/>
  <c r="F30" i="179"/>
  <c r="F31" i="179"/>
  <c r="F32" i="179"/>
  <c r="F33" i="179"/>
  <c r="F34" i="179"/>
  <c r="F35" i="179"/>
  <c r="F36" i="179"/>
  <c r="F37" i="179"/>
  <c r="F38" i="179"/>
  <c r="F39" i="179"/>
  <c r="F40" i="179"/>
  <c r="F41" i="179"/>
  <c r="F42" i="179"/>
  <c r="F43" i="179"/>
  <c r="F44" i="179"/>
  <c r="F45" i="179"/>
  <c r="F46" i="179"/>
  <c r="F47" i="179"/>
  <c r="F48" i="179"/>
  <c r="F49" i="179"/>
  <c r="F50" i="179"/>
  <c r="F51" i="179"/>
  <c r="F52" i="179"/>
  <c r="F53" i="179"/>
  <c r="F54" i="179"/>
  <c r="F3" i="179"/>
  <c r="E4" i="179"/>
  <c r="E5" i="179"/>
  <c r="E6" i="179"/>
  <c r="E7" i="179"/>
  <c r="E8" i="179"/>
  <c r="E9" i="179"/>
  <c r="E10" i="179"/>
  <c r="E11" i="179"/>
  <c r="E12" i="179"/>
  <c r="E13" i="179"/>
  <c r="E14" i="179"/>
  <c r="E15" i="179"/>
  <c r="E16" i="179"/>
  <c r="E17" i="179"/>
  <c r="E18" i="179"/>
  <c r="E19" i="179"/>
  <c r="E20" i="179"/>
  <c r="E21" i="179"/>
  <c r="E22" i="179"/>
  <c r="E23" i="179"/>
  <c r="E24" i="179"/>
  <c r="E25" i="179"/>
  <c r="E26" i="179"/>
  <c r="E27" i="179"/>
  <c r="E28" i="179"/>
  <c r="E29" i="179"/>
  <c r="E30" i="179"/>
  <c r="E31" i="179"/>
  <c r="E32" i="179"/>
  <c r="E33" i="179"/>
  <c r="E34" i="179"/>
  <c r="E35" i="179"/>
  <c r="E36" i="179"/>
  <c r="E37" i="179"/>
  <c r="E38" i="179"/>
  <c r="E39" i="179"/>
  <c r="E40" i="179"/>
  <c r="E41" i="179"/>
  <c r="E42" i="179"/>
  <c r="E43" i="179"/>
  <c r="E44" i="179"/>
  <c r="E45" i="179"/>
  <c r="E46" i="179"/>
  <c r="E47" i="179"/>
  <c r="E48" i="179"/>
  <c r="E49" i="179"/>
  <c r="E50" i="179"/>
  <c r="E51" i="179"/>
  <c r="E52" i="179"/>
  <c r="E53" i="179"/>
  <c r="E54" i="179"/>
  <c r="E3" i="179"/>
  <c r="B4" i="179"/>
  <c r="B41" i="188"/>
  <c r="B42" i="188"/>
  <c r="C4" i="179"/>
  <c r="B4" i="188"/>
  <c r="B5" i="188"/>
  <c r="B6" i="188"/>
  <c r="B7" i="188"/>
  <c r="B8" i="188"/>
  <c r="B9" i="188"/>
  <c r="B10" i="188"/>
  <c r="B11" i="188"/>
  <c r="B12" i="188"/>
  <c r="B13" i="188"/>
  <c r="B14" i="188"/>
  <c r="B15" i="188"/>
  <c r="B16" i="188"/>
  <c r="B17" i="188"/>
  <c r="B18" i="188"/>
  <c r="B19" i="188"/>
  <c r="B20" i="188"/>
  <c r="B21" i="188"/>
  <c r="B22" i="188"/>
  <c r="B23" i="188"/>
  <c r="B24" i="188"/>
  <c r="B25" i="188"/>
  <c r="B26" i="188"/>
  <c r="B27" i="188"/>
  <c r="B28" i="188"/>
  <c r="B29" i="188"/>
  <c r="B30" i="188"/>
  <c r="B31" i="188"/>
  <c r="B32" i="188"/>
  <c r="B33" i="188"/>
  <c r="B34" i="188"/>
  <c r="B35" i="188"/>
  <c r="B36" i="188"/>
  <c r="B37" i="188"/>
  <c r="B38" i="188"/>
  <c r="B39" i="188"/>
  <c r="H4" i="179"/>
  <c r="I4" i="179"/>
  <c r="J4" i="179"/>
  <c r="B5" i="179"/>
  <c r="B41" i="189"/>
  <c r="B42" i="189"/>
  <c r="C5" i="179"/>
  <c r="B4" i="189"/>
  <c r="B5" i="189"/>
  <c r="B6" i="189"/>
  <c r="B7" i="189"/>
  <c r="B8" i="189"/>
  <c r="B9" i="189"/>
  <c r="B10" i="189"/>
  <c r="B11" i="189"/>
  <c r="B12" i="189"/>
  <c r="B13" i="189"/>
  <c r="B14" i="189"/>
  <c r="B15" i="189"/>
  <c r="B16" i="189"/>
  <c r="B17" i="189"/>
  <c r="B18" i="189"/>
  <c r="B19" i="189"/>
  <c r="B20" i="189"/>
  <c r="B21" i="189"/>
  <c r="B22" i="189"/>
  <c r="B23" i="189"/>
  <c r="B24" i="189"/>
  <c r="B25" i="189"/>
  <c r="B26" i="189"/>
  <c r="B27" i="189"/>
  <c r="B28" i="189"/>
  <c r="B29" i="189"/>
  <c r="B30" i="189"/>
  <c r="B31" i="189"/>
  <c r="B32" i="189"/>
  <c r="B33" i="189"/>
  <c r="B34" i="189"/>
  <c r="B35" i="189"/>
  <c r="B36" i="189"/>
  <c r="B37" i="189"/>
  <c r="B38" i="189"/>
  <c r="B39" i="189"/>
  <c r="H5" i="179"/>
  <c r="I5" i="179"/>
  <c r="J5" i="179"/>
  <c r="B6" i="179"/>
  <c r="B41" i="190"/>
  <c r="B42" i="190"/>
  <c r="C6" i="179"/>
  <c r="B4" i="190"/>
  <c r="B5" i="190"/>
  <c r="B6" i="190"/>
  <c r="B7" i="190"/>
  <c r="B8" i="190"/>
  <c r="B9" i="190"/>
  <c r="B10" i="190"/>
  <c r="B11" i="190"/>
  <c r="B12" i="190"/>
  <c r="B13" i="190"/>
  <c r="B14" i="190"/>
  <c r="B15" i="190"/>
  <c r="B16" i="190"/>
  <c r="B17" i="190"/>
  <c r="B18" i="190"/>
  <c r="B19" i="190"/>
  <c r="B20" i="190"/>
  <c r="B21" i="190"/>
  <c r="B22" i="190"/>
  <c r="B23" i="190"/>
  <c r="B24" i="190"/>
  <c r="B25" i="190"/>
  <c r="B26" i="190"/>
  <c r="B27" i="190"/>
  <c r="B28" i="190"/>
  <c r="B29" i="190"/>
  <c r="B30" i="190"/>
  <c r="B31" i="190"/>
  <c r="B32" i="190"/>
  <c r="B33" i="190"/>
  <c r="B34" i="190"/>
  <c r="B35" i="190"/>
  <c r="B36" i="190"/>
  <c r="B37" i="190"/>
  <c r="B38" i="190"/>
  <c r="B39" i="190"/>
  <c r="H6" i="179"/>
  <c r="I6" i="179"/>
  <c r="J6" i="179"/>
  <c r="B7" i="179"/>
  <c r="B41" i="191"/>
  <c r="B42" i="191"/>
  <c r="C7" i="179"/>
  <c r="B4" i="191"/>
  <c r="B5" i="191"/>
  <c r="B6" i="191"/>
  <c r="B7" i="191"/>
  <c r="B8" i="191"/>
  <c r="B9" i="191"/>
  <c r="B10" i="191"/>
  <c r="B11" i="191"/>
  <c r="B12" i="191"/>
  <c r="B13" i="191"/>
  <c r="B14" i="191"/>
  <c r="B15" i="191"/>
  <c r="B16" i="191"/>
  <c r="B17" i="191"/>
  <c r="B18" i="191"/>
  <c r="B19" i="191"/>
  <c r="B20" i="191"/>
  <c r="B21" i="191"/>
  <c r="B22" i="191"/>
  <c r="B23" i="191"/>
  <c r="B24" i="191"/>
  <c r="B25" i="191"/>
  <c r="B26" i="191"/>
  <c r="B27" i="191"/>
  <c r="B28" i="191"/>
  <c r="B29" i="191"/>
  <c r="B30" i="191"/>
  <c r="B31" i="191"/>
  <c r="B32" i="191"/>
  <c r="B33" i="191"/>
  <c r="B34" i="191"/>
  <c r="B35" i="191"/>
  <c r="B36" i="191"/>
  <c r="B37" i="191"/>
  <c r="B38" i="191"/>
  <c r="B39" i="191"/>
  <c r="H7" i="179"/>
  <c r="I7" i="179"/>
  <c r="J7" i="179"/>
  <c r="B8" i="179"/>
  <c r="B41" i="192"/>
  <c r="B42" i="192"/>
  <c r="C8" i="179"/>
  <c r="B4" i="192"/>
  <c r="B5" i="192"/>
  <c r="B6" i="192"/>
  <c r="B7" i="192"/>
  <c r="B8" i="192"/>
  <c r="B9" i="192"/>
  <c r="B10" i="192"/>
  <c r="B11" i="192"/>
  <c r="B12" i="192"/>
  <c r="B13" i="192"/>
  <c r="B14" i="192"/>
  <c r="B15" i="192"/>
  <c r="B16" i="192"/>
  <c r="B17" i="192"/>
  <c r="B18" i="192"/>
  <c r="B19" i="192"/>
  <c r="B20" i="192"/>
  <c r="B21" i="192"/>
  <c r="B22" i="192"/>
  <c r="B23" i="192"/>
  <c r="B24" i="192"/>
  <c r="B25" i="192"/>
  <c r="B26" i="192"/>
  <c r="B27" i="192"/>
  <c r="B28" i="192"/>
  <c r="B29" i="192"/>
  <c r="B30" i="192"/>
  <c r="B31" i="192"/>
  <c r="B32" i="192"/>
  <c r="B33" i="192"/>
  <c r="B34" i="192"/>
  <c r="B35" i="192"/>
  <c r="B36" i="192"/>
  <c r="B37" i="192"/>
  <c r="B38" i="192"/>
  <c r="B39" i="192"/>
  <c r="H8" i="179"/>
  <c r="I8" i="179"/>
  <c r="J8" i="179"/>
  <c r="B9" i="179"/>
  <c r="B41" i="193"/>
  <c r="B42" i="193"/>
  <c r="C9" i="179"/>
  <c r="B4" i="193"/>
  <c r="B5" i="193"/>
  <c r="B6" i="193"/>
  <c r="B7" i="193"/>
  <c r="B8" i="193"/>
  <c r="B9" i="193"/>
  <c r="B10" i="193"/>
  <c r="B11" i="193"/>
  <c r="B12" i="193"/>
  <c r="B13" i="193"/>
  <c r="B14" i="193"/>
  <c r="B15" i="193"/>
  <c r="B16" i="193"/>
  <c r="B17" i="193"/>
  <c r="B18" i="193"/>
  <c r="B19" i="193"/>
  <c r="B20" i="193"/>
  <c r="B21" i="193"/>
  <c r="B22" i="193"/>
  <c r="B23" i="193"/>
  <c r="B24" i="193"/>
  <c r="B25" i="193"/>
  <c r="B26" i="193"/>
  <c r="B27" i="193"/>
  <c r="B28" i="193"/>
  <c r="B29" i="193"/>
  <c r="B30" i="193"/>
  <c r="B31" i="193"/>
  <c r="B32" i="193"/>
  <c r="B33" i="193"/>
  <c r="B34" i="193"/>
  <c r="B35" i="193"/>
  <c r="B36" i="193"/>
  <c r="B37" i="193"/>
  <c r="B38" i="193"/>
  <c r="B39" i="193"/>
  <c r="H9" i="179"/>
  <c r="I9" i="179"/>
  <c r="J9" i="179"/>
  <c r="B10" i="179"/>
  <c r="B41" i="194"/>
  <c r="B42" i="194"/>
  <c r="C10" i="179"/>
  <c r="B4" i="194"/>
  <c r="B5" i="194"/>
  <c r="B6" i="194"/>
  <c r="B7" i="194"/>
  <c r="B8" i="194"/>
  <c r="B9" i="194"/>
  <c r="B10" i="194"/>
  <c r="B11" i="194"/>
  <c r="B12" i="194"/>
  <c r="B13" i="194"/>
  <c r="B14" i="194"/>
  <c r="B15" i="194"/>
  <c r="B16" i="194"/>
  <c r="B17" i="194"/>
  <c r="B18" i="194"/>
  <c r="B19" i="194"/>
  <c r="B20" i="194"/>
  <c r="B21" i="194"/>
  <c r="B22" i="194"/>
  <c r="B23" i="194"/>
  <c r="B24" i="194"/>
  <c r="B25" i="194"/>
  <c r="B26" i="194"/>
  <c r="B27" i="194"/>
  <c r="B28" i="194"/>
  <c r="B29" i="194"/>
  <c r="B30" i="194"/>
  <c r="B31" i="194"/>
  <c r="B32" i="194"/>
  <c r="B33" i="194"/>
  <c r="B34" i="194"/>
  <c r="B35" i="194"/>
  <c r="B36" i="194"/>
  <c r="B37" i="194"/>
  <c r="B38" i="194"/>
  <c r="B39" i="194"/>
  <c r="H10" i="179"/>
  <c r="I10" i="179"/>
  <c r="J10" i="179"/>
  <c r="B11" i="179"/>
  <c r="B41" i="195"/>
  <c r="B42" i="195"/>
  <c r="C11" i="179"/>
  <c r="B4" i="195"/>
  <c r="B5" i="195"/>
  <c r="B6" i="195"/>
  <c r="B7" i="195"/>
  <c r="B8" i="195"/>
  <c r="B9" i="195"/>
  <c r="B10" i="195"/>
  <c r="B11" i="195"/>
  <c r="B12" i="195"/>
  <c r="B13" i="195"/>
  <c r="B14" i="195"/>
  <c r="B15" i="195"/>
  <c r="B16" i="195"/>
  <c r="B17" i="195"/>
  <c r="B18" i="195"/>
  <c r="B19" i="195"/>
  <c r="B20" i="195"/>
  <c r="B21" i="195"/>
  <c r="B22" i="195"/>
  <c r="B23" i="195"/>
  <c r="B24" i="195"/>
  <c r="B25" i="195"/>
  <c r="B26" i="195"/>
  <c r="B27" i="195"/>
  <c r="B28" i="195"/>
  <c r="B29" i="195"/>
  <c r="B30" i="195"/>
  <c r="B31" i="195"/>
  <c r="B32" i="195"/>
  <c r="B33" i="195"/>
  <c r="B34" i="195"/>
  <c r="B35" i="195"/>
  <c r="B36" i="195"/>
  <c r="B37" i="195"/>
  <c r="B38" i="195"/>
  <c r="B39" i="195"/>
  <c r="H11" i="179"/>
  <c r="I11" i="179"/>
  <c r="J11" i="179"/>
  <c r="B12" i="179"/>
  <c r="B41" i="196"/>
  <c r="B42" i="196"/>
  <c r="C12" i="179"/>
  <c r="B4" i="196"/>
  <c r="B5" i="196"/>
  <c r="B6" i="196"/>
  <c r="B7" i="196"/>
  <c r="B8" i="196"/>
  <c r="B9" i="196"/>
  <c r="B10" i="196"/>
  <c r="B11" i="196"/>
  <c r="B12" i="196"/>
  <c r="B13" i="196"/>
  <c r="B14" i="196"/>
  <c r="B15" i="196"/>
  <c r="B16" i="196"/>
  <c r="B17" i="196"/>
  <c r="B18" i="196"/>
  <c r="B19" i="196"/>
  <c r="B20" i="196"/>
  <c r="B21" i="196"/>
  <c r="B22" i="196"/>
  <c r="B23" i="196"/>
  <c r="B24" i="196"/>
  <c r="B25" i="196"/>
  <c r="B26" i="196"/>
  <c r="B27" i="196"/>
  <c r="B28" i="196"/>
  <c r="B29" i="196"/>
  <c r="B30" i="196"/>
  <c r="B31" i="196"/>
  <c r="B32" i="196"/>
  <c r="B33" i="196"/>
  <c r="B34" i="196"/>
  <c r="B35" i="196"/>
  <c r="B36" i="196"/>
  <c r="B37" i="196"/>
  <c r="B38" i="196"/>
  <c r="B39" i="196"/>
  <c r="H12" i="179"/>
  <c r="I12" i="179"/>
  <c r="J12" i="179"/>
  <c r="B13" i="179"/>
  <c r="B41" i="197"/>
  <c r="B42" i="197"/>
  <c r="C13" i="179"/>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H13" i="179"/>
  <c r="I13" i="179"/>
  <c r="J13" i="179"/>
  <c r="B14" i="179"/>
  <c r="B41" i="198"/>
  <c r="B42" i="198"/>
  <c r="C14" i="179"/>
  <c r="B4" i="198"/>
  <c r="B5" i="198"/>
  <c r="B6" i="198"/>
  <c r="B7" i="198"/>
  <c r="B8" i="198"/>
  <c r="B9" i="198"/>
  <c r="B10" i="198"/>
  <c r="B11" i="198"/>
  <c r="B12" i="198"/>
  <c r="B13" i="198"/>
  <c r="B14" i="198"/>
  <c r="B15" i="198"/>
  <c r="B16" i="198"/>
  <c r="B17" i="198"/>
  <c r="B18" i="198"/>
  <c r="B19" i="198"/>
  <c r="B20" i="198"/>
  <c r="B21" i="198"/>
  <c r="B22" i="198"/>
  <c r="B23" i="198"/>
  <c r="B24" i="198"/>
  <c r="B25" i="198"/>
  <c r="B26" i="198"/>
  <c r="B27" i="198"/>
  <c r="B28" i="198"/>
  <c r="B29" i="198"/>
  <c r="B30" i="198"/>
  <c r="B31" i="198"/>
  <c r="B32" i="198"/>
  <c r="B33" i="198"/>
  <c r="B34" i="198"/>
  <c r="B35" i="198"/>
  <c r="B36" i="198"/>
  <c r="B37" i="198"/>
  <c r="B38" i="198"/>
  <c r="B39" i="198"/>
  <c r="H14" i="179"/>
  <c r="I14" i="179"/>
  <c r="J14" i="179"/>
  <c r="B15" i="179"/>
  <c r="B41" i="199"/>
  <c r="B42" i="199"/>
  <c r="C15" i="179"/>
  <c r="B4" i="199"/>
  <c r="B5" i="199"/>
  <c r="B6" i="199"/>
  <c r="B7" i="199"/>
  <c r="B8" i="199"/>
  <c r="B9" i="199"/>
  <c r="B10" i="199"/>
  <c r="B11" i="199"/>
  <c r="B12" i="199"/>
  <c r="B13" i="199"/>
  <c r="B14" i="199"/>
  <c r="B15" i="199"/>
  <c r="B16" i="199"/>
  <c r="B17" i="199"/>
  <c r="B18" i="199"/>
  <c r="B19" i="199"/>
  <c r="B20" i="199"/>
  <c r="B21" i="199"/>
  <c r="B22" i="199"/>
  <c r="B23" i="199"/>
  <c r="B24" i="199"/>
  <c r="B25" i="199"/>
  <c r="B26" i="199"/>
  <c r="B27" i="199"/>
  <c r="B28" i="199"/>
  <c r="B29" i="199"/>
  <c r="B30" i="199"/>
  <c r="B31" i="199"/>
  <c r="B32" i="199"/>
  <c r="B33" i="199"/>
  <c r="B34" i="199"/>
  <c r="B35" i="199"/>
  <c r="B36" i="199"/>
  <c r="B37" i="199"/>
  <c r="B38" i="199"/>
  <c r="B39" i="199"/>
  <c r="H15" i="179"/>
  <c r="I15" i="179"/>
  <c r="J15" i="179"/>
  <c r="B16" i="179"/>
  <c r="B41" i="200"/>
  <c r="B42" i="200"/>
  <c r="C16" i="179"/>
  <c r="B4" i="200"/>
  <c r="B5" i="200"/>
  <c r="B6" i="200"/>
  <c r="B7" i="200"/>
  <c r="B8" i="200"/>
  <c r="B9" i="200"/>
  <c r="B10" i="200"/>
  <c r="B11" i="200"/>
  <c r="B12" i="200"/>
  <c r="B13" i="200"/>
  <c r="B14" i="200"/>
  <c r="B15" i="200"/>
  <c r="B16" i="200"/>
  <c r="B17" i="200"/>
  <c r="B18" i="200"/>
  <c r="B19" i="200"/>
  <c r="B20" i="200"/>
  <c r="B21" i="200"/>
  <c r="B22" i="200"/>
  <c r="B23" i="200"/>
  <c r="B24" i="200"/>
  <c r="B25" i="200"/>
  <c r="B26" i="200"/>
  <c r="B27" i="200"/>
  <c r="B28" i="200"/>
  <c r="B29" i="200"/>
  <c r="B30" i="200"/>
  <c r="B31" i="200"/>
  <c r="B32" i="200"/>
  <c r="B33" i="200"/>
  <c r="B34" i="200"/>
  <c r="B35" i="200"/>
  <c r="B36" i="200"/>
  <c r="B37" i="200"/>
  <c r="B38" i="200"/>
  <c r="B39" i="200"/>
  <c r="H16" i="179"/>
  <c r="I16" i="179"/>
  <c r="J16" i="179"/>
  <c r="B17" i="179"/>
  <c r="B41" i="201"/>
  <c r="B42" i="201"/>
  <c r="C17" i="179"/>
  <c r="B4" i="201"/>
  <c r="B5" i="201"/>
  <c r="B6" i="201"/>
  <c r="B7" i="201"/>
  <c r="B8" i="201"/>
  <c r="B9" i="201"/>
  <c r="B10" i="201"/>
  <c r="B11" i="201"/>
  <c r="B12" i="201"/>
  <c r="B13" i="201"/>
  <c r="B14" i="201"/>
  <c r="B15" i="201"/>
  <c r="B16" i="201"/>
  <c r="B17" i="201"/>
  <c r="B18" i="201"/>
  <c r="B19" i="201"/>
  <c r="B20" i="201"/>
  <c r="B21" i="201"/>
  <c r="B22" i="201"/>
  <c r="B23" i="201"/>
  <c r="B24" i="201"/>
  <c r="B25" i="201"/>
  <c r="B26" i="201"/>
  <c r="B27" i="201"/>
  <c r="B28" i="201"/>
  <c r="B29" i="201"/>
  <c r="B30" i="201"/>
  <c r="B31" i="201"/>
  <c r="B32" i="201"/>
  <c r="B33" i="201"/>
  <c r="B34" i="201"/>
  <c r="B35" i="201"/>
  <c r="B36" i="201"/>
  <c r="B37" i="201"/>
  <c r="B38" i="201"/>
  <c r="B39" i="201"/>
  <c r="H17" i="179"/>
  <c r="I17" i="179"/>
  <c r="J17" i="179"/>
  <c r="B18" i="179"/>
  <c r="B41" i="202"/>
  <c r="B42" i="202"/>
  <c r="C18" i="179"/>
  <c r="B4" i="202"/>
  <c r="B5" i="202"/>
  <c r="B6" i="202"/>
  <c r="B7" i="202"/>
  <c r="B8" i="202"/>
  <c r="B9" i="202"/>
  <c r="B10" i="202"/>
  <c r="B11" i="202"/>
  <c r="B12" i="202"/>
  <c r="B13" i="202"/>
  <c r="B14" i="202"/>
  <c r="B15" i="202"/>
  <c r="B16" i="202"/>
  <c r="B17" i="202"/>
  <c r="B18" i="202"/>
  <c r="B19" i="202"/>
  <c r="B20" i="202"/>
  <c r="B21" i="202"/>
  <c r="B22" i="202"/>
  <c r="B23" i="202"/>
  <c r="B24" i="202"/>
  <c r="B25" i="202"/>
  <c r="B26" i="202"/>
  <c r="B27" i="202"/>
  <c r="B28" i="202"/>
  <c r="B29" i="202"/>
  <c r="B30" i="202"/>
  <c r="B31" i="202"/>
  <c r="B32" i="202"/>
  <c r="B33" i="202"/>
  <c r="B34" i="202"/>
  <c r="B35" i="202"/>
  <c r="B36" i="202"/>
  <c r="B37" i="202"/>
  <c r="B38" i="202"/>
  <c r="B39" i="202"/>
  <c r="H18" i="179"/>
  <c r="I18" i="179"/>
  <c r="J18" i="179"/>
  <c r="B19" i="179"/>
  <c r="B41" i="203"/>
  <c r="B42" i="203"/>
  <c r="C19" i="179"/>
  <c r="B4" i="203"/>
  <c r="B5" i="203"/>
  <c r="B6" i="203"/>
  <c r="B7" i="203"/>
  <c r="B8" i="203"/>
  <c r="B9" i="203"/>
  <c r="B10" i="203"/>
  <c r="B11" i="203"/>
  <c r="B12" i="203"/>
  <c r="B13" i="203"/>
  <c r="B14" i="203"/>
  <c r="B15" i="203"/>
  <c r="B16" i="203"/>
  <c r="B17" i="203"/>
  <c r="B18" i="203"/>
  <c r="B19" i="203"/>
  <c r="B20" i="203"/>
  <c r="B21" i="203"/>
  <c r="B22" i="203"/>
  <c r="B23" i="203"/>
  <c r="B24" i="203"/>
  <c r="B25" i="203"/>
  <c r="B26" i="203"/>
  <c r="B27" i="203"/>
  <c r="B28" i="203"/>
  <c r="B29" i="203"/>
  <c r="B30" i="203"/>
  <c r="B31" i="203"/>
  <c r="B32" i="203"/>
  <c r="B33" i="203"/>
  <c r="B34" i="203"/>
  <c r="B35" i="203"/>
  <c r="B36" i="203"/>
  <c r="B37" i="203"/>
  <c r="B38" i="203"/>
  <c r="B39" i="203"/>
  <c r="H19" i="179"/>
  <c r="I19" i="179"/>
  <c r="J19" i="179"/>
  <c r="B20" i="179"/>
  <c r="B41" i="204"/>
  <c r="B42" i="204"/>
  <c r="C20" i="179"/>
  <c r="B4" i="204"/>
  <c r="B5" i="204"/>
  <c r="B6" i="204"/>
  <c r="B7" i="204"/>
  <c r="B8" i="204"/>
  <c r="B9" i="204"/>
  <c r="B10" i="204"/>
  <c r="B11" i="204"/>
  <c r="B12" i="204"/>
  <c r="B13" i="204"/>
  <c r="B14" i="204"/>
  <c r="B15" i="204"/>
  <c r="B16" i="204"/>
  <c r="B17" i="204"/>
  <c r="B18" i="204"/>
  <c r="B19" i="204"/>
  <c r="B20" i="204"/>
  <c r="B21" i="204"/>
  <c r="B22" i="204"/>
  <c r="B23" i="204"/>
  <c r="B24" i="204"/>
  <c r="B25" i="204"/>
  <c r="B26" i="204"/>
  <c r="B27" i="204"/>
  <c r="B28" i="204"/>
  <c r="B29" i="204"/>
  <c r="B30" i="204"/>
  <c r="B31" i="204"/>
  <c r="B32" i="204"/>
  <c r="B33" i="204"/>
  <c r="B34" i="204"/>
  <c r="B35" i="204"/>
  <c r="B36" i="204"/>
  <c r="B37" i="204"/>
  <c r="B38" i="204"/>
  <c r="B39" i="204"/>
  <c r="H20" i="179"/>
  <c r="I20" i="179"/>
  <c r="J20" i="179"/>
  <c r="B21" i="179"/>
  <c r="B41" i="205"/>
  <c r="B42" i="205"/>
  <c r="C21" i="179"/>
  <c r="B4" i="205"/>
  <c r="B5" i="205"/>
  <c r="B6" i="205"/>
  <c r="B7" i="205"/>
  <c r="B8" i="205"/>
  <c r="B9" i="205"/>
  <c r="B10" i="205"/>
  <c r="B11" i="205"/>
  <c r="B12" i="205"/>
  <c r="B13" i="205"/>
  <c r="B14" i="205"/>
  <c r="B15" i="205"/>
  <c r="B16" i="205"/>
  <c r="B17" i="205"/>
  <c r="B18" i="205"/>
  <c r="B19" i="205"/>
  <c r="B20" i="205"/>
  <c r="B21" i="205"/>
  <c r="B22" i="205"/>
  <c r="B23" i="205"/>
  <c r="B24" i="205"/>
  <c r="B25" i="205"/>
  <c r="B26" i="205"/>
  <c r="B27" i="205"/>
  <c r="B28" i="205"/>
  <c r="B29" i="205"/>
  <c r="B30" i="205"/>
  <c r="B31" i="205"/>
  <c r="B32" i="205"/>
  <c r="B33" i="205"/>
  <c r="B34" i="205"/>
  <c r="B35" i="205"/>
  <c r="B36" i="205"/>
  <c r="B37" i="205"/>
  <c r="B38" i="205"/>
  <c r="B39" i="205"/>
  <c r="H21" i="179"/>
  <c r="I21" i="179"/>
  <c r="J21" i="179"/>
  <c r="B22" i="179"/>
  <c r="B41" i="215"/>
  <c r="B42" i="215"/>
  <c r="C22" i="179"/>
  <c r="B4" i="215"/>
  <c r="B5" i="215"/>
  <c r="B6" i="215"/>
  <c r="B7" i="215"/>
  <c r="B8" i="215"/>
  <c r="B9" i="215"/>
  <c r="B10" i="215"/>
  <c r="B11" i="215"/>
  <c r="B12" i="215"/>
  <c r="B13" i="215"/>
  <c r="B14" i="215"/>
  <c r="B15" i="215"/>
  <c r="B16" i="215"/>
  <c r="B17" i="215"/>
  <c r="B18" i="215"/>
  <c r="B19" i="215"/>
  <c r="B20" i="215"/>
  <c r="B21" i="215"/>
  <c r="B22" i="215"/>
  <c r="B23" i="215"/>
  <c r="B24" i="215"/>
  <c r="B25" i="215"/>
  <c r="B26" i="215"/>
  <c r="B27" i="215"/>
  <c r="B28" i="215"/>
  <c r="B29" i="215"/>
  <c r="B30" i="215"/>
  <c r="B31" i="215"/>
  <c r="B32" i="215"/>
  <c r="B33" i="215"/>
  <c r="B34" i="215"/>
  <c r="B35" i="215"/>
  <c r="B36" i="215"/>
  <c r="B37" i="215"/>
  <c r="B38" i="215"/>
  <c r="B39" i="215"/>
  <c r="H22" i="179"/>
  <c r="I22" i="179"/>
  <c r="J22" i="179"/>
  <c r="B23" i="179"/>
  <c r="B41" i="214"/>
  <c r="B42" i="214"/>
  <c r="C23" i="179"/>
  <c r="B4" i="214"/>
  <c r="B5" i="214"/>
  <c r="B6" i="214"/>
  <c r="B7" i="214"/>
  <c r="B8" i="214"/>
  <c r="B9" i="214"/>
  <c r="B10" i="214"/>
  <c r="B11" i="214"/>
  <c r="B12" i="214"/>
  <c r="B13" i="214"/>
  <c r="B14" i="214"/>
  <c r="B15" i="214"/>
  <c r="B16" i="214"/>
  <c r="B17" i="214"/>
  <c r="B18" i="214"/>
  <c r="B19" i="214"/>
  <c r="B20" i="214"/>
  <c r="B21" i="214"/>
  <c r="B22" i="214"/>
  <c r="B23" i="214"/>
  <c r="B24" i="214"/>
  <c r="B25" i="214"/>
  <c r="B26" i="214"/>
  <c r="B27" i="214"/>
  <c r="B28" i="214"/>
  <c r="B29" i="214"/>
  <c r="B30" i="214"/>
  <c r="B31" i="214"/>
  <c r="B32" i="214"/>
  <c r="B33" i="214"/>
  <c r="B34" i="214"/>
  <c r="B35" i="214"/>
  <c r="B36" i="214"/>
  <c r="B37" i="214"/>
  <c r="B38" i="214"/>
  <c r="B39" i="214"/>
  <c r="H23" i="179"/>
  <c r="I23" i="179"/>
  <c r="J23" i="179"/>
  <c r="B24" i="179"/>
  <c r="B41" i="213"/>
  <c r="B42" i="213"/>
  <c r="C24" i="179"/>
  <c r="B4" i="213"/>
  <c r="B5" i="213"/>
  <c r="B6" i="213"/>
  <c r="B7" i="213"/>
  <c r="B8" i="213"/>
  <c r="B9" i="213"/>
  <c r="B10" i="213"/>
  <c r="B11" i="213"/>
  <c r="B12" i="213"/>
  <c r="B13" i="213"/>
  <c r="B14" i="213"/>
  <c r="B15" i="213"/>
  <c r="B16" i="213"/>
  <c r="B17" i="213"/>
  <c r="B18" i="213"/>
  <c r="B19" i="213"/>
  <c r="B20" i="213"/>
  <c r="B21" i="213"/>
  <c r="B22" i="213"/>
  <c r="B23" i="213"/>
  <c r="B24" i="213"/>
  <c r="B25" i="213"/>
  <c r="B26" i="213"/>
  <c r="B27" i="213"/>
  <c r="B28" i="213"/>
  <c r="B29" i="213"/>
  <c r="B30" i="213"/>
  <c r="B31" i="213"/>
  <c r="B32" i="213"/>
  <c r="B33" i="213"/>
  <c r="B34" i="213"/>
  <c r="B35" i="213"/>
  <c r="B36" i="213"/>
  <c r="B37" i="213"/>
  <c r="B38" i="213"/>
  <c r="B39" i="213"/>
  <c r="H24" i="179"/>
  <c r="I24" i="179"/>
  <c r="J24" i="179"/>
  <c r="B25" i="179"/>
  <c r="B41" i="212"/>
  <c r="B42" i="212"/>
  <c r="C25" i="179"/>
  <c r="B4" i="212"/>
  <c r="B5" i="212"/>
  <c r="B6" i="212"/>
  <c r="B7" i="212"/>
  <c r="B8" i="212"/>
  <c r="B9" i="212"/>
  <c r="B10" i="212"/>
  <c r="B11" i="212"/>
  <c r="B12" i="212"/>
  <c r="B13" i="212"/>
  <c r="B14" i="212"/>
  <c r="B15" i="212"/>
  <c r="B16" i="212"/>
  <c r="B17" i="212"/>
  <c r="B18" i="212"/>
  <c r="B19" i="212"/>
  <c r="B20" i="212"/>
  <c r="B21" i="212"/>
  <c r="B22" i="212"/>
  <c r="B23" i="212"/>
  <c r="B24" i="212"/>
  <c r="B25" i="212"/>
  <c r="B26" i="212"/>
  <c r="B27" i="212"/>
  <c r="B28" i="212"/>
  <c r="B29" i="212"/>
  <c r="B30" i="212"/>
  <c r="B31" i="212"/>
  <c r="B32" i="212"/>
  <c r="B33" i="212"/>
  <c r="B34" i="212"/>
  <c r="B35" i="212"/>
  <c r="B36" i="212"/>
  <c r="B37" i="212"/>
  <c r="B38" i="212"/>
  <c r="B39" i="212"/>
  <c r="H25" i="179"/>
  <c r="I25" i="179"/>
  <c r="J25" i="179"/>
  <c r="B26" i="179"/>
  <c r="B41" i="211"/>
  <c r="B42" i="211"/>
  <c r="C26" i="179"/>
  <c r="B4" i="211"/>
  <c r="B5" i="211"/>
  <c r="B6" i="211"/>
  <c r="B7" i="211"/>
  <c r="B8" i="211"/>
  <c r="B9" i="211"/>
  <c r="B10" i="211"/>
  <c r="B11" i="211"/>
  <c r="B12" i="211"/>
  <c r="B13" i="211"/>
  <c r="B14" i="211"/>
  <c r="B15" i="211"/>
  <c r="B16" i="211"/>
  <c r="B17" i="211"/>
  <c r="B18" i="211"/>
  <c r="B19" i="211"/>
  <c r="B20" i="211"/>
  <c r="B21" i="211"/>
  <c r="B22" i="211"/>
  <c r="B23" i="211"/>
  <c r="B24" i="211"/>
  <c r="B25" i="211"/>
  <c r="B26" i="211"/>
  <c r="B27" i="211"/>
  <c r="B28" i="211"/>
  <c r="B29" i="211"/>
  <c r="B30" i="211"/>
  <c r="B31" i="211"/>
  <c r="B32" i="211"/>
  <c r="B33" i="211"/>
  <c r="B34" i="211"/>
  <c r="B35" i="211"/>
  <c r="B36" i="211"/>
  <c r="B37" i="211"/>
  <c r="B38" i="211"/>
  <c r="B39" i="211"/>
  <c r="H26" i="179"/>
  <c r="I26" i="179"/>
  <c r="J26" i="179"/>
  <c r="B27" i="179"/>
  <c r="B41" i="210"/>
  <c r="B42" i="210"/>
  <c r="C27" i="179"/>
  <c r="B4" i="210"/>
  <c r="B5" i="210"/>
  <c r="B6" i="210"/>
  <c r="B7" i="210"/>
  <c r="B8" i="210"/>
  <c r="B9" i="210"/>
  <c r="B10" i="210"/>
  <c r="B11" i="210"/>
  <c r="B12" i="210"/>
  <c r="B13" i="210"/>
  <c r="B14" i="210"/>
  <c r="B15" i="210"/>
  <c r="B16" i="210"/>
  <c r="B17" i="210"/>
  <c r="B18" i="210"/>
  <c r="B19" i="210"/>
  <c r="B20" i="210"/>
  <c r="B21" i="210"/>
  <c r="B22" i="210"/>
  <c r="B23" i="210"/>
  <c r="B24" i="210"/>
  <c r="B25" i="210"/>
  <c r="B26" i="210"/>
  <c r="B27" i="210"/>
  <c r="B28" i="210"/>
  <c r="B29" i="210"/>
  <c r="B30" i="210"/>
  <c r="B31" i="210"/>
  <c r="B32" i="210"/>
  <c r="B33" i="210"/>
  <c r="B34" i="210"/>
  <c r="B35" i="210"/>
  <c r="B36" i="210"/>
  <c r="B37" i="210"/>
  <c r="B38" i="210"/>
  <c r="B39" i="210"/>
  <c r="H27" i="179"/>
  <c r="I27" i="179"/>
  <c r="J27" i="179"/>
  <c r="B28" i="179"/>
  <c r="B41" i="209"/>
  <c r="B42" i="209"/>
  <c r="C28" i="179"/>
  <c r="B4" i="209"/>
  <c r="B5" i="209"/>
  <c r="B6" i="209"/>
  <c r="B7" i="209"/>
  <c r="B8" i="209"/>
  <c r="B9" i="209"/>
  <c r="B10" i="209"/>
  <c r="B11" i="209"/>
  <c r="B12" i="209"/>
  <c r="B13" i="209"/>
  <c r="B14" i="209"/>
  <c r="B15" i="209"/>
  <c r="B16" i="209"/>
  <c r="B17" i="209"/>
  <c r="B18" i="209"/>
  <c r="B19" i="209"/>
  <c r="B20" i="209"/>
  <c r="B21" i="209"/>
  <c r="B22" i="209"/>
  <c r="B23" i="209"/>
  <c r="B24" i="209"/>
  <c r="B25" i="209"/>
  <c r="B26" i="209"/>
  <c r="B27" i="209"/>
  <c r="B28" i="209"/>
  <c r="B29" i="209"/>
  <c r="B30" i="209"/>
  <c r="B31" i="209"/>
  <c r="B32" i="209"/>
  <c r="B33" i="209"/>
  <c r="B34" i="209"/>
  <c r="B35" i="209"/>
  <c r="B36" i="209"/>
  <c r="B37" i="209"/>
  <c r="B38" i="209"/>
  <c r="B39" i="209"/>
  <c r="H28" i="179"/>
  <c r="I28" i="179"/>
  <c r="J28" i="179"/>
  <c r="B29" i="179"/>
  <c r="B41" i="208"/>
  <c r="B42" i="208"/>
  <c r="C29" i="179"/>
  <c r="B4" i="208"/>
  <c r="B5" i="208"/>
  <c r="B6" i="208"/>
  <c r="B7" i="208"/>
  <c r="B8" i="208"/>
  <c r="B9" i="208"/>
  <c r="B10" i="208"/>
  <c r="B11" i="208"/>
  <c r="B12" i="208"/>
  <c r="B13" i="208"/>
  <c r="B14" i="208"/>
  <c r="B15" i="208"/>
  <c r="B16" i="208"/>
  <c r="B17" i="208"/>
  <c r="B18" i="208"/>
  <c r="B19" i="208"/>
  <c r="B20" i="208"/>
  <c r="B21" i="208"/>
  <c r="B22" i="208"/>
  <c r="B23" i="208"/>
  <c r="B24" i="208"/>
  <c r="B25" i="208"/>
  <c r="B26" i="208"/>
  <c r="B27" i="208"/>
  <c r="B28" i="208"/>
  <c r="B29" i="208"/>
  <c r="B30" i="208"/>
  <c r="B31" i="208"/>
  <c r="B32" i="208"/>
  <c r="B33" i="208"/>
  <c r="B34" i="208"/>
  <c r="B35" i="208"/>
  <c r="B36" i="208"/>
  <c r="B37" i="208"/>
  <c r="B38" i="208"/>
  <c r="B39" i="208"/>
  <c r="H29" i="179"/>
  <c r="I29" i="179"/>
  <c r="J29" i="179"/>
  <c r="B30" i="179"/>
  <c r="B41" i="207"/>
  <c r="B42" i="207"/>
  <c r="C30" i="179"/>
  <c r="B4" i="207"/>
  <c r="B5" i="207"/>
  <c r="B6" i="207"/>
  <c r="B7" i="207"/>
  <c r="B8" i="207"/>
  <c r="B9" i="207"/>
  <c r="B10" i="207"/>
  <c r="B11" i="207"/>
  <c r="B12" i="207"/>
  <c r="B13" i="207"/>
  <c r="B14" i="207"/>
  <c r="B15" i="207"/>
  <c r="B16" i="207"/>
  <c r="B17" i="207"/>
  <c r="B18" i="207"/>
  <c r="B19" i="207"/>
  <c r="B20" i="207"/>
  <c r="B21" i="207"/>
  <c r="B22" i="207"/>
  <c r="B23" i="207"/>
  <c r="B24" i="207"/>
  <c r="B25" i="207"/>
  <c r="B26" i="207"/>
  <c r="B27" i="207"/>
  <c r="B28" i="207"/>
  <c r="B29" i="207"/>
  <c r="B30" i="207"/>
  <c r="B31" i="207"/>
  <c r="B32" i="207"/>
  <c r="B33" i="207"/>
  <c r="B34" i="207"/>
  <c r="B35" i="207"/>
  <c r="B36" i="207"/>
  <c r="B37" i="207"/>
  <c r="B38" i="207"/>
  <c r="B39" i="207"/>
  <c r="H30" i="179"/>
  <c r="I30" i="179"/>
  <c r="J30" i="179"/>
  <c r="B31" i="179"/>
  <c r="B41" i="206"/>
  <c r="B42" i="206"/>
  <c r="C31" i="179"/>
  <c r="B4" i="206"/>
  <c r="B5" i="206"/>
  <c r="B6" i="206"/>
  <c r="B7" i="206"/>
  <c r="B8" i="206"/>
  <c r="B9" i="206"/>
  <c r="B10" i="206"/>
  <c r="B11" i="206"/>
  <c r="B12" i="206"/>
  <c r="B13" i="206"/>
  <c r="B14" i="206"/>
  <c r="B15" i="206"/>
  <c r="B16" i="206"/>
  <c r="B17" i="206"/>
  <c r="B18" i="206"/>
  <c r="B19" i="206"/>
  <c r="B20" i="206"/>
  <c r="B21" i="206"/>
  <c r="B22" i="206"/>
  <c r="B23" i="206"/>
  <c r="B24" i="206"/>
  <c r="B25" i="206"/>
  <c r="B26" i="206"/>
  <c r="B27" i="206"/>
  <c r="B28" i="206"/>
  <c r="B29" i="206"/>
  <c r="B30" i="206"/>
  <c r="B31" i="206"/>
  <c r="B32" i="206"/>
  <c r="B33" i="206"/>
  <c r="B34" i="206"/>
  <c r="B35" i="206"/>
  <c r="B36" i="206"/>
  <c r="B37" i="206"/>
  <c r="B38" i="206"/>
  <c r="B39" i="206"/>
  <c r="H31" i="179"/>
  <c r="I31" i="179"/>
  <c r="J31" i="179"/>
  <c r="B32" i="179"/>
  <c r="B41" i="216"/>
  <c r="B42" i="216"/>
  <c r="C32" i="179"/>
  <c r="B4" i="216"/>
  <c r="B5" i="216"/>
  <c r="B6" i="216"/>
  <c r="B7" i="216"/>
  <c r="B8" i="216"/>
  <c r="B9" i="216"/>
  <c r="B10" i="216"/>
  <c r="B11" i="216"/>
  <c r="B12" i="216"/>
  <c r="B13" i="216"/>
  <c r="B14" i="216"/>
  <c r="B15" i="216"/>
  <c r="B16" i="216"/>
  <c r="B17" i="216"/>
  <c r="B18" i="216"/>
  <c r="B19" i="216"/>
  <c r="B20" i="216"/>
  <c r="B21" i="216"/>
  <c r="B22" i="216"/>
  <c r="B23" i="216"/>
  <c r="B24" i="216"/>
  <c r="B25" i="216"/>
  <c r="B26" i="216"/>
  <c r="B27" i="216"/>
  <c r="B28" i="216"/>
  <c r="B29" i="216"/>
  <c r="B30" i="216"/>
  <c r="B31" i="216"/>
  <c r="B32" i="216"/>
  <c r="B33" i="216"/>
  <c r="B34" i="216"/>
  <c r="B35" i="216"/>
  <c r="B36" i="216"/>
  <c r="B37" i="216"/>
  <c r="B38" i="216"/>
  <c r="B39" i="216"/>
  <c r="H32" i="179"/>
  <c r="I32" i="179"/>
  <c r="J32" i="179"/>
  <c r="B33" i="179"/>
  <c r="B41" i="217"/>
  <c r="B42" i="217"/>
  <c r="C33" i="179"/>
  <c r="B4" i="217"/>
  <c r="B5" i="217"/>
  <c r="B6" i="217"/>
  <c r="B7" i="217"/>
  <c r="B8" i="217"/>
  <c r="B9" i="217"/>
  <c r="B10" i="217"/>
  <c r="B11" i="217"/>
  <c r="B12" i="217"/>
  <c r="B13" i="217"/>
  <c r="B14" i="217"/>
  <c r="B15" i="217"/>
  <c r="B16" i="217"/>
  <c r="B17" i="217"/>
  <c r="B18" i="217"/>
  <c r="B19" i="217"/>
  <c r="B20" i="217"/>
  <c r="B21" i="217"/>
  <c r="B22" i="217"/>
  <c r="B23" i="217"/>
  <c r="B24" i="217"/>
  <c r="B25" i="217"/>
  <c r="B26" i="217"/>
  <c r="B27" i="217"/>
  <c r="B28" i="217"/>
  <c r="B29" i="217"/>
  <c r="B30" i="217"/>
  <c r="B31" i="217"/>
  <c r="B32" i="217"/>
  <c r="B33" i="217"/>
  <c r="B34" i="217"/>
  <c r="B35" i="217"/>
  <c r="B36" i="217"/>
  <c r="B37" i="217"/>
  <c r="B38" i="217"/>
  <c r="B39" i="217"/>
  <c r="H33" i="179"/>
  <c r="I33" i="179"/>
  <c r="J33" i="179"/>
  <c r="B34" i="179"/>
  <c r="B41" i="218"/>
  <c r="B42" i="218"/>
  <c r="C34" i="179"/>
  <c r="B4" i="218"/>
  <c r="B5" i="218"/>
  <c r="B6" i="218"/>
  <c r="B7" i="218"/>
  <c r="B8" i="218"/>
  <c r="B9" i="218"/>
  <c r="B10" i="218"/>
  <c r="B11" i="218"/>
  <c r="B12" i="218"/>
  <c r="B13" i="218"/>
  <c r="B14" i="218"/>
  <c r="B15" i="218"/>
  <c r="B16" i="218"/>
  <c r="B17" i="218"/>
  <c r="B18" i="218"/>
  <c r="B19" i="218"/>
  <c r="B20" i="218"/>
  <c r="B21" i="218"/>
  <c r="B22" i="218"/>
  <c r="B23" i="218"/>
  <c r="B24" i="218"/>
  <c r="B25" i="218"/>
  <c r="B26" i="218"/>
  <c r="B27" i="218"/>
  <c r="B28" i="218"/>
  <c r="B29" i="218"/>
  <c r="B30" i="218"/>
  <c r="B31" i="218"/>
  <c r="B32" i="218"/>
  <c r="B33" i="218"/>
  <c r="B34" i="218"/>
  <c r="B35" i="218"/>
  <c r="B36" i="218"/>
  <c r="B37" i="218"/>
  <c r="B38" i="218"/>
  <c r="B39" i="218"/>
  <c r="H34" i="179"/>
  <c r="I34" i="179"/>
  <c r="J34" i="179"/>
  <c r="B35" i="179"/>
  <c r="B41" i="219"/>
  <c r="B42" i="219"/>
  <c r="C35" i="179"/>
  <c r="B4" i="219"/>
  <c r="B5" i="219"/>
  <c r="B6" i="219"/>
  <c r="B7" i="219"/>
  <c r="B8" i="219"/>
  <c r="B9" i="219"/>
  <c r="B10" i="219"/>
  <c r="B11" i="219"/>
  <c r="B12" i="219"/>
  <c r="B13" i="219"/>
  <c r="B14" i="219"/>
  <c r="B15" i="219"/>
  <c r="B16" i="219"/>
  <c r="B17" i="219"/>
  <c r="B18" i="219"/>
  <c r="B19" i="219"/>
  <c r="B20" i="219"/>
  <c r="B21" i="219"/>
  <c r="B22" i="219"/>
  <c r="B23" i="219"/>
  <c r="B24" i="219"/>
  <c r="B25" i="219"/>
  <c r="B26" i="219"/>
  <c r="B27" i="219"/>
  <c r="B28" i="219"/>
  <c r="B29" i="219"/>
  <c r="B30" i="219"/>
  <c r="B31" i="219"/>
  <c r="B32" i="219"/>
  <c r="B33" i="219"/>
  <c r="B34" i="219"/>
  <c r="B35" i="219"/>
  <c r="B36" i="219"/>
  <c r="B37" i="219"/>
  <c r="B38" i="219"/>
  <c r="B39" i="219"/>
  <c r="H35" i="179"/>
  <c r="I35" i="179"/>
  <c r="J35" i="179"/>
  <c r="B36" i="179"/>
  <c r="B41" i="238"/>
  <c r="B42" i="238"/>
  <c r="C36" i="179"/>
  <c r="B4" i="238"/>
  <c r="B5" i="238"/>
  <c r="B6" i="238"/>
  <c r="B7" i="238"/>
  <c r="B8" i="238"/>
  <c r="B9" i="238"/>
  <c r="B10" i="238"/>
  <c r="B11" i="238"/>
  <c r="B12" i="238"/>
  <c r="B13" i="238"/>
  <c r="B14" i="238"/>
  <c r="B15" i="238"/>
  <c r="B16" i="238"/>
  <c r="B17" i="238"/>
  <c r="B18" i="238"/>
  <c r="B19" i="238"/>
  <c r="B20" i="238"/>
  <c r="B21" i="238"/>
  <c r="B22" i="238"/>
  <c r="B23" i="238"/>
  <c r="B24" i="238"/>
  <c r="B25" i="238"/>
  <c r="B26" i="238"/>
  <c r="B27" i="238"/>
  <c r="B28" i="238"/>
  <c r="B29" i="238"/>
  <c r="B30" i="238"/>
  <c r="B31" i="238"/>
  <c r="B32" i="238"/>
  <c r="B33" i="238"/>
  <c r="B34" i="238"/>
  <c r="B35" i="238"/>
  <c r="B36" i="238"/>
  <c r="B37" i="238"/>
  <c r="B38" i="238"/>
  <c r="B39" i="238"/>
  <c r="H36" i="179"/>
  <c r="I36" i="179"/>
  <c r="J36" i="179"/>
  <c r="B37" i="179"/>
  <c r="B41" i="220"/>
  <c r="B42" i="220"/>
  <c r="C37" i="179"/>
  <c r="B4" i="220"/>
  <c r="B5" i="220"/>
  <c r="B6" i="220"/>
  <c r="B7" i="220"/>
  <c r="B8" i="220"/>
  <c r="B9" i="220"/>
  <c r="B10" i="220"/>
  <c r="B11" i="220"/>
  <c r="B12" i="220"/>
  <c r="B13" i="220"/>
  <c r="B14" i="220"/>
  <c r="B15" i="220"/>
  <c r="B16" i="220"/>
  <c r="B17" i="220"/>
  <c r="B18" i="220"/>
  <c r="B19" i="220"/>
  <c r="B20" i="220"/>
  <c r="B21" i="220"/>
  <c r="B22" i="220"/>
  <c r="B23" i="220"/>
  <c r="B24" i="220"/>
  <c r="B25" i="220"/>
  <c r="B26" i="220"/>
  <c r="B27" i="220"/>
  <c r="B28" i="220"/>
  <c r="B29" i="220"/>
  <c r="B30" i="220"/>
  <c r="B31" i="220"/>
  <c r="B32" i="220"/>
  <c r="B33" i="220"/>
  <c r="B34" i="220"/>
  <c r="B35" i="220"/>
  <c r="B36" i="220"/>
  <c r="B37" i="220"/>
  <c r="B38" i="220"/>
  <c r="B39" i="220"/>
  <c r="H37" i="179"/>
  <c r="I37" i="179"/>
  <c r="J37" i="179"/>
  <c r="B38" i="179"/>
  <c r="B41" i="221"/>
  <c r="B42" i="221"/>
  <c r="C38" i="179"/>
  <c r="B4" i="221"/>
  <c r="B5" i="221"/>
  <c r="B6" i="221"/>
  <c r="B7" i="221"/>
  <c r="B8" i="221"/>
  <c r="B9" i="221"/>
  <c r="B10" i="221"/>
  <c r="B11" i="221"/>
  <c r="B12" i="221"/>
  <c r="B13" i="221"/>
  <c r="B14" i="221"/>
  <c r="B15" i="221"/>
  <c r="B16" i="221"/>
  <c r="B17" i="221"/>
  <c r="B18" i="221"/>
  <c r="B19" i="221"/>
  <c r="B20" i="221"/>
  <c r="B21" i="221"/>
  <c r="B22" i="221"/>
  <c r="B23" i="221"/>
  <c r="B24" i="221"/>
  <c r="B25" i="221"/>
  <c r="B26" i="221"/>
  <c r="B27" i="221"/>
  <c r="B28" i="221"/>
  <c r="B29" i="221"/>
  <c r="B30" i="221"/>
  <c r="B31" i="221"/>
  <c r="B32" i="221"/>
  <c r="B33" i="221"/>
  <c r="B34" i="221"/>
  <c r="B35" i="221"/>
  <c r="B36" i="221"/>
  <c r="B37" i="221"/>
  <c r="B38" i="221"/>
  <c r="B39" i="221"/>
  <c r="H38" i="179"/>
  <c r="I38" i="179"/>
  <c r="J38" i="179"/>
  <c r="B39" i="179"/>
  <c r="B41" i="231"/>
  <c r="B42" i="231"/>
  <c r="C39" i="179"/>
  <c r="B4" i="231"/>
  <c r="B5" i="231"/>
  <c r="B6" i="231"/>
  <c r="B7" i="231"/>
  <c r="B8" i="231"/>
  <c r="B9" i="231"/>
  <c r="B10" i="231"/>
  <c r="B11" i="231"/>
  <c r="B12" i="231"/>
  <c r="B13" i="231"/>
  <c r="B14" i="231"/>
  <c r="B15" i="231"/>
  <c r="B16" i="231"/>
  <c r="B17" i="231"/>
  <c r="B18" i="231"/>
  <c r="B19" i="231"/>
  <c r="B20" i="231"/>
  <c r="B21" i="231"/>
  <c r="B22" i="231"/>
  <c r="B23" i="231"/>
  <c r="B24" i="231"/>
  <c r="B25" i="231"/>
  <c r="B26" i="231"/>
  <c r="B27" i="231"/>
  <c r="B28" i="231"/>
  <c r="B29" i="231"/>
  <c r="B30" i="231"/>
  <c r="B31" i="231"/>
  <c r="B32" i="231"/>
  <c r="B33" i="231"/>
  <c r="B34" i="231"/>
  <c r="B35" i="231"/>
  <c r="B36" i="231"/>
  <c r="B37" i="231"/>
  <c r="B38" i="231"/>
  <c r="B39" i="231"/>
  <c r="H39" i="179"/>
  <c r="I39" i="179"/>
  <c r="J39" i="179"/>
  <c r="B40" i="179"/>
  <c r="B41" i="222"/>
  <c r="B42" i="222"/>
  <c r="C40" i="179"/>
  <c r="B4" i="222"/>
  <c r="B5" i="222"/>
  <c r="B6" i="222"/>
  <c r="B7" i="222"/>
  <c r="B8" i="222"/>
  <c r="B9" i="222"/>
  <c r="B10" i="222"/>
  <c r="B11" i="222"/>
  <c r="B12" i="222"/>
  <c r="B13" i="222"/>
  <c r="B14" i="222"/>
  <c r="B15" i="222"/>
  <c r="B16" i="222"/>
  <c r="B17" i="222"/>
  <c r="B18" i="222"/>
  <c r="B19" i="222"/>
  <c r="B20" i="222"/>
  <c r="B21" i="222"/>
  <c r="B22" i="222"/>
  <c r="B23" i="222"/>
  <c r="B24" i="222"/>
  <c r="B25" i="222"/>
  <c r="B26" i="222"/>
  <c r="B27" i="222"/>
  <c r="B28" i="222"/>
  <c r="B29" i="222"/>
  <c r="B30" i="222"/>
  <c r="B31" i="222"/>
  <c r="B32" i="222"/>
  <c r="B33" i="222"/>
  <c r="B34" i="222"/>
  <c r="B35" i="222"/>
  <c r="B36" i="222"/>
  <c r="B37" i="222"/>
  <c r="B38" i="222"/>
  <c r="B39" i="222"/>
  <c r="H40" i="179"/>
  <c r="I40" i="179"/>
  <c r="J40" i="179"/>
  <c r="B41" i="179"/>
  <c r="B41" i="230"/>
  <c r="B42" i="230"/>
  <c r="C41" i="179"/>
  <c r="B4" i="230"/>
  <c r="B5" i="230"/>
  <c r="B6" i="230"/>
  <c r="B7" i="230"/>
  <c r="B8" i="230"/>
  <c r="B9" i="230"/>
  <c r="B10" i="230"/>
  <c r="B11" i="230"/>
  <c r="B12" i="230"/>
  <c r="B13" i="230"/>
  <c r="B14" i="230"/>
  <c r="B15" i="230"/>
  <c r="B16" i="230"/>
  <c r="B17" i="230"/>
  <c r="B18" i="230"/>
  <c r="B19" i="230"/>
  <c r="B20" i="230"/>
  <c r="B21" i="230"/>
  <c r="B22" i="230"/>
  <c r="B23" i="230"/>
  <c r="B24" i="230"/>
  <c r="B25" i="230"/>
  <c r="B26" i="230"/>
  <c r="B27" i="230"/>
  <c r="B28" i="230"/>
  <c r="B29" i="230"/>
  <c r="B30" i="230"/>
  <c r="B31" i="230"/>
  <c r="B32" i="230"/>
  <c r="B33" i="230"/>
  <c r="B34" i="230"/>
  <c r="B35" i="230"/>
  <c r="B36" i="230"/>
  <c r="B37" i="230"/>
  <c r="B38" i="230"/>
  <c r="B39" i="230"/>
  <c r="H41" i="179"/>
  <c r="I41" i="179"/>
  <c r="J41" i="179"/>
  <c r="B42" i="179"/>
  <c r="B41" i="229"/>
  <c r="B42" i="229"/>
  <c r="C42" i="179"/>
  <c r="B4" i="229"/>
  <c r="B5" i="229"/>
  <c r="B6" i="229"/>
  <c r="B7" i="229"/>
  <c r="B8" i="229"/>
  <c r="B9" i="229"/>
  <c r="B10" i="229"/>
  <c r="B11" i="229"/>
  <c r="B12" i="229"/>
  <c r="B13" i="229"/>
  <c r="B14" i="229"/>
  <c r="B15" i="229"/>
  <c r="B16" i="229"/>
  <c r="B17" i="229"/>
  <c r="B18" i="229"/>
  <c r="B19" i="229"/>
  <c r="B20" i="229"/>
  <c r="B21" i="229"/>
  <c r="B22" i="229"/>
  <c r="B23" i="229"/>
  <c r="B24" i="229"/>
  <c r="B25" i="229"/>
  <c r="B26" i="229"/>
  <c r="B27" i="229"/>
  <c r="B28" i="229"/>
  <c r="B29" i="229"/>
  <c r="B30" i="229"/>
  <c r="B31" i="229"/>
  <c r="B32" i="229"/>
  <c r="B33" i="229"/>
  <c r="B34" i="229"/>
  <c r="B35" i="229"/>
  <c r="B36" i="229"/>
  <c r="B37" i="229"/>
  <c r="B38" i="229"/>
  <c r="B39" i="229"/>
  <c r="H42" i="179"/>
  <c r="I42" i="179"/>
  <c r="J42" i="179"/>
  <c r="B43" i="179"/>
  <c r="B41" i="228"/>
  <c r="B42" i="228"/>
  <c r="C43" i="179"/>
  <c r="B4" i="228"/>
  <c r="B5" i="228"/>
  <c r="B6" i="228"/>
  <c r="B7" i="228"/>
  <c r="B8" i="228"/>
  <c r="B9" i="228"/>
  <c r="B10" i="228"/>
  <c r="B11" i="228"/>
  <c r="B12" i="228"/>
  <c r="B13" i="228"/>
  <c r="B14" i="228"/>
  <c r="B15" i="228"/>
  <c r="B16" i="228"/>
  <c r="B17" i="228"/>
  <c r="B18" i="228"/>
  <c r="B19" i="228"/>
  <c r="B20" i="228"/>
  <c r="B21" i="228"/>
  <c r="B22" i="228"/>
  <c r="B23" i="228"/>
  <c r="B24" i="228"/>
  <c r="B25" i="228"/>
  <c r="B26" i="228"/>
  <c r="B27" i="228"/>
  <c r="B28" i="228"/>
  <c r="B29" i="228"/>
  <c r="B30" i="228"/>
  <c r="B31" i="228"/>
  <c r="B32" i="228"/>
  <c r="B33" i="228"/>
  <c r="B34" i="228"/>
  <c r="B35" i="228"/>
  <c r="B36" i="228"/>
  <c r="B37" i="228"/>
  <c r="B38" i="228"/>
  <c r="B39" i="228"/>
  <c r="H43" i="179"/>
  <c r="I43" i="179"/>
  <c r="J43" i="179"/>
  <c r="B44" i="179"/>
  <c r="B41" i="227"/>
  <c r="B42" i="227"/>
  <c r="C44" i="179"/>
  <c r="B4" i="227"/>
  <c r="B5" i="227"/>
  <c r="B6" i="227"/>
  <c r="B7" i="227"/>
  <c r="B8" i="227"/>
  <c r="B9" i="227"/>
  <c r="B10" i="227"/>
  <c r="B11" i="227"/>
  <c r="B12" i="227"/>
  <c r="B13" i="227"/>
  <c r="B14" i="227"/>
  <c r="B15" i="227"/>
  <c r="B16" i="227"/>
  <c r="B17" i="227"/>
  <c r="B18" i="227"/>
  <c r="B19" i="227"/>
  <c r="B20" i="227"/>
  <c r="B21" i="227"/>
  <c r="B22" i="227"/>
  <c r="B23" i="227"/>
  <c r="B24" i="227"/>
  <c r="B25" i="227"/>
  <c r="B26" i="227"/>
  <c r="B27" i="227"/>
  <c r="B28" i="227"/>
  <c r="B29" i="227"/>
  <c r="B30" i="227"/>
  <c r="B31" i="227"/>
  <c r="B32" i="227"/>
  <c r="B33" i="227"/>
  <c r="B34" i="227"/>
  <c r="B35" i="227"/>
  <c r="B36" i="227"/>
  <c r="B37" i="227"/>
  <c r="B38" i="227"/>
  <c r="B39" i="227"/>
  <c r="H44" i="179"/>
  <c r="I44" i="179"/>
  <c r="J44" i="179"/>
  <c r="B45" i="179"/>
  <c r="B41" i="226"/>
  <c r="B42" i="226"/>
  <c r="C45" i="179"/>
  <c r="B4" i="226"/>
  <c r="B5" i="226"/>
  <c r="B6" i="226"/>
  <c r="B7" i="226"/>
  <c r="B8" i="226"/>
  <c r="B9" i="226"/>
  <c r="B10" i="226"/>
  <c r="B11" i="226"/>
  <c r="B12" i="226"/>
  <c r="B13" i="226"/>
  <c r="B14" i="226"/>
  <c r="B15" i="226"/>
  <c r="B16" i="226"/>
  <c r="B17" i="226"/>
  <c r="B18" i="226"/>
  <c r="B19" i="226"/>
  <c r="B20" i="226"/>
  <c r="B21" i="226"/>
  <c r="B22" i="226"/>
  <c r="B23" i="226"/>
  <c r="B24" i="226"/>
  <c r="B25" i="226"/>
  <c r="B26" i="226"/>
  <c r="B27" i="226"/>
  <c r="B28" i="226"/>
  <c r="B29" i="226"/>
  <c r="B30" i="226"/>
  <c r="B31" i="226"/>
  <c r="B32" i="226"/>
  <c r="B33" i="226"/>
  <c r="B34" i="226"/>
  <c r="B35" i="226"/>
  <c r="B36" i="226"/>
  <c r="B37" i="226"/>
  <c r="B38" i="226"/>
  <c r="B39" i="226"/>
  <c r="H45" i="179"/>
  <c r="I45" i="179"/>
  <c r="J45" i="179"/>
  <c r="B46" i="179"/>
  <c r="B41" i="225"/>
  <c r="B42" i="225"/>
  <c r="C46" i="179"/>
  <c r="B4" i="225"/>
  <c r="B5" i="225"/>
  <c r="B6" i="225"/>
  <c r="B7" i="225"/>
  <c r="B8" i="225"/>
  <c r="B9" i="225"/>
  <c r="B10" i="225"/>
  <c r="B11" i="225"/>
  <c r="B12" i="225"/>
  <c r="B13" i="225"/>
  <c r="B14" i="225"/>
  <c r="B15" i="225"/>
  <c r="B16" i="225"/>
  <c r="B17" i="225"/>
  <c r="B18" i="225"/>
  <c r="B19" i="225"/>
  <c r="B20" i="225"/>
  <c r="B21" i="225"/>
  <c r="B22" i="225"/>
  <c r="B23" i="225"/>
  <c r="B24" i="225"/>
  <c r="B25" i="225"/>
  <c r="B26" i="225"/>
  <c r="B27" i="225"/>
  <c r="B28" i="225"/>
  <c r="B29" i="225"/>
  <c r="B30" i="225"/>
  <c r="B31" i="225"/>
  <c r="B32" i="225"/>
  <c r="B33" i="225"/>
  <c r="B34" i="225"/>
  <c r="B35" i="225"/>
  <c r="B36" i="225"/>
  <c r="B37" i="225"/>
  <c r="B38" i="225"/>
  <c r="B39" i="225"/>
  <c r="H46" i="179"/>
  <c r="I46" i="179"/>
  <c r="J46" i="179"/>
  <c r="B47" i="179"/>
  <c r="B41" i="224"/>
  <c r="B42" i="224"/>
  <c r="C47" i="179"/>
  <c r="B4" i="224"/>
  <c r="B5" i="224"/>
  <c r="B6" i="224"/>
  <c r="B7" i="224"/>
  <c r="B8" i="224"/>
  <c r="B9" i="224"/>
  <c r="B10" i="224"/>
  <c r="B11" i="224"/>
  <c r="B12" i="224"/>
  <c r="B13" i="224"/>
  <c r="B14" i="224"/>
  <c r="B15" i="224"/>
  <c r="B16" i="224"/>
  <c r="B17" i="224"/>
  <c r="B18" i="224"/>
  <c r="B19" i="224"/>
  <c r="B20" i="224"/>
  <c r="B21" i="224"/>
  <c r="B22" i="224"/>
  <c r="B23" i="224"/>
  <c r="B24" i="224"/>
  <c r="B25" i="224"/>
  <c r="B26" i="224"/>
  <c r="B27" i="224"/>
  <c r="B28" i="224"/>
  <c r="B29" i="224"/>
  <c r="B30" i="224"/>
  <c r="B31" i="224"/>
  <c r="B32" i="224"/>
  <c r="B33" i="224"/>
  <c r="B34" i="224"/>
  <c r="B35" i="224"/>
  <c r="B36" i="224"/>
  <c r="B37" i="224"/>
  <c r="B38" i="224"/>
  <c r="B39" i="224"/>
  <c r="H47" i="179"/>
  <c r="I47" i="179"/>
  <c r="J47" i="179"/>
  <c r="B48" i="179"/>
  <c r="B41" i="223"/>
  <c r="B42" i="223"/>
  <c r="C48" i="179"/>
  <c r="B4" i="223"/>
  <c r="B5" i="223"/>
  <c r="B6" i="223"/>
  <c r="B7" i="223"/>
  <c r="B8" i="223"/>
  <c r="B9" i="223"/>
  <c r="B10" i="223"/>
  <c r="B11" i="223"/>
  <c r="B12" i="223"/>
  <c r="B13" i="223"/>
  <c r="B14" i="223"/>
  <c r="B15" i="223"/>
  <c r="B16" i="223"/>
  <c r="B17" i="223"/>
  <c r="B18" i="223"/>
  <c r="B19" i="223"/>
  <c r="B20" i="223"/>
  <c r="B21" i="223"/>
  <c r="B22" i="223"/>
  <c r="B23" i="223"/>
  <c r="B24" i="223"/>
  <c r="B25" i="223"/>
  <c r="B26" i="223"/>
  <c r="B27" i="223"/>
  <c r="B28" i="223"/>
  <c r="B29" i="223"/>
  <c r="B30" i="223"/>
  <c r="B31" i="223"/>
  <c r="B32" i="223"/>
  <c r="B33" i="223"/>
  <c r="B34" i="223"/>
  <c r="B35" i="223"/>
  <c r="B36" i="223"/>
  <c r="B37" i="223"/>
  <c r="B38" i="223"/>
  <c r="B39" i="223"/>
  <c r="H48" i="179"/>
  <c r="I48" i="179"/>
  <c r="J48" i="179"/>
  <c r="B49" i="179"/>
  <c r="B41" i="232"/>
  <c r="B42" i="232"/>
  <c r="C49" i="179"/>
  <c r="B4" i="232"/>
  <c r="B5" i="232"/>
  <c r="B6" i="232"/>
  <c r="B7" i="232"/>
  <c r="B8" i="232"/>
  <c r="B9" i="232"/>
  <c r="B10" i="232"/>
  <c r="B11" i="232"/>
  <c r="B12" i="232"/>
  <c r="B13" i="232"/>
  <c r="B14" i="232"/>
  <c r="B15" i="232"/>
  <c r="B16" i="232"/>
  <c r="B17" i="232"/>
  <c r="B18" i="232"/>
  <c r="B19" i="232"/>
  <c r="B20" i="232"/>
  <c r="B21" i="232"/>
  <c r="B22" i="232"/>
  <c r="B23" i="232"/>
  <c r="B24" i="232"/>
  <c r="B25" i="232"/>
  <c r="B26" i="232"/>
  <c r="B27" i="232"/>
  <c r="B28" i="232"/>
  <c r="B29" i="232"/>
  <c r="B30" i="232"/>
  <c r="B31" i="232"/>
  <c r="B32" i="232"/>
  <c r="B33" i="232"/>
  <c r="B34" i="232"/>
  <c r="B35" i="232"/>
  <c r="B36" i="232"/>
  <c r="B37" i="232"/>
  <c r="B38" i="232"/>
  <c r="B39" i="232"/>
  <c r="H49" i="179"/>
  <c r="I49" i="179"/>
  <c r="J49" i="179"/>
  <c r="B50" i="179"/>
  <c r="B41" i="237"/>
  <c r="B42" i="237"/>
  <c r="C50" i="179"/>
  <c r="B4" i="237"/>
  <c r="B5" i="237"/>
  <c r="B6" i="237"/>
  <c r="B7" i="237"/>
  <c r="B8" i="237"/>
  <c r="B9" i="237"/>
  <c r="B10" i="237"/>
  <c r="B11" i="237"/>
  <c r="B12" i="237"/>
  <c r="B13" i="237"/>
  <c r="B14" i="237"/>
  <c r="B15" i="237"/>
  <c r="B16" i="237"/>
  <c r="B17" i="237"/>
  <c r="B18" i="237"/>
  <c r="B19" i="237"/>
  <c r="B20" i="237"/>
  <c r="B21" i="237"/>
  <c r="B22" i="237"/>
  <c r="B23" i="237"/>
  <c r="B24" i="237"/>
  <c r="B25" i="237"/>
  <c r="B26" i="237"/>
  <c r="B27" i="237"/>
  <c r="B28" i="237"/>
  <c r="B29" i="237"/>
  <c r="B30" i="237"/>
  <c r="B31" i="237"/>
  <c r="B32" i="237"/>
  <c r="B33" i="237"/>
  <c r="B34" i="237"/>
  <c r="B35" i="237"/>
  <c r="B36" i="237"/>
  <c r="B37" i="237"/>
  <c r="B38" i="237"/>
  <c r="B39" i="237"/>
  <c r="H50" i="179"/>
  <c r="I50" i="179"/>
  <c r="J50" i="179"/>
  <c r="B51" i="179"/>
  <c r="B41" i="236"/>
  <c r="B42" i="236"/>
  <c r="C51" i="179"/>
  <c r="B4" i="236"/>
  <c r="B5" i="236"/>
  <c r="B6" i="236"/>
  <c r="B7" i="236"/>
  <c r="B8" i="236"/>
  <c r="B9" i="236"/>
  <c r="B10" i="236"/>
  <c r="B11" i="236"/>
  <c r="B12" i="236"/>
  <c r="B13" i="236"/>
  <c r="B14" i="236"/>
  <c r="B15" i="236"/>
  <c r="B16" i="236"/>
  <c r="B17" i="236"/>
  <c r="B18" i="236"/>
  <c r="B19" i="236"/>
  <c r="B20" i="236"/>
  <c r="B21" i="236"/>
  <c r="B22" i="236"/>
  <c r="B23" i="236"/>
  <c r="B24" i="236"/>
  <c r="B25" i="236"/>
  <c r="B26" i="236"/>
  <c r="B27" i="236"/>
  <c r="B28" i="236"/>
  <c r="B29" i="236"/>
  <c r="B30" i="236"/>
  <c r="B31" i="236"/>
  <c r="B32" i="236"/>
  <c r="B33" i="236"/>
  <c r="B34" i="236"/>
  <c r="B35" i="236"/>
  <c r="B36" i="236"/>
  <c r="B37" i="236"/>
  <c r="B38" i="236"/>
  <c r="B39" i="236"/>
  <c r="H51" i="179"/>
  <c r="I51" i="179"/>
  <c r="J51" i="179"/>
  <c r="B52" i="179"/>
  <c r="B41" i="235"/>
  <c r="B42" i="235"/>
  <c r="C52" i="179"/>
  <c r="B4" i="235"/>
  <c r="B5" i="235"/>
  <c r="B6" i="235"/>
  <c r="B7" i="235"/>
  <c r="B8" i="235"/>
  <c r="B9" i="235"/>
  <c r="B10" i="235"/>
  <c r="B11" i="235"/>
  <c r="B12" i="235"/>
  <c r="B13" i="235"/>
  <c r="B14" i="235"/>
  <c r="B15" i="235"/>
  <c r="B16" i="235"/>
  <c r="B17" i="235"/>
  <c r="B18" i="235"/>
  <c r="B19" i="235"/>
  <c r="B20" i="235"/>
  <c r="B21" i="235"/>
  <c r="B22" i="235"/>
  <c r="B23" i="235"/>
  <c r="B24" i="235"/>
  <c r="B25" i="235"/>
  <c r="B26" i="235"/>
  <c r="B27" i="235"/>
  <c r="B28" i="235"/>
  <c r="B29" i="235"/>
  <c r="B30" i="235"/>
  <c r="B31" i="235"/>
  <c r="B32" i="235"/>
  <c r="B33" i="235"/>
  <c r="B34" i="235"/>
  <c r="B35" i="235"/>
  <c r="B36" i="235"/>
  <c r="B37" i="235"/>
  <c r="B38" i="235"/>
  <c r="B39" i="235"/>
  <c r="H52" i="179"/>
  <c r="I52" i="179"/>
  <c r="J52" i="179"/>
  <c r="B53" i="179"/>
  <c r="B41" i="234"/>
  <c r="B42" i="234"/>
  <c r="C53" i="179"/>
  <c r="B4" i="234"/>
  <c r="B5" i="234"/>
  <c r="B6" i="234"/>
  <c r="B7" i="234"/>
  <c r="B8" i="234"/>
  <c r="B9" i="234"/>
  <c r="B10" i="234"/>
  <c r="B11" i="234"/>
  <c r="B12" i="234"/>
  <c r="B13" i="234"/>
  <c r="B14" i="234"/>
  <c r="B15" i="234"/>
  <c r="B16" i="234"/>
  <c r="B17" i="234"/>
  <c r="B18" i="234"/>
  <c r="B19" i="234"/>
  <c r="B20" i="234"/>
  <c r="B21" i="234"/>
  <c r="B22" i="234"/>
  <c r="B23" i="234"/>
  <c r="B24" i="234"/>
  <c r="B25" i="234"/>
  <c r="B26" i="234"/>
  <c r="B27" i="234"/>
  <c r="B28" i="234"/>
  <c r="B29" i="234"/>
  <c r="B30" i="234"/>
  <c r="B31" i="234"/>
  <c r="B32" i="234"/>
  <c r="B33" i="234"/>
  <c r="B34" i="234"/>
  <c r="B35" i="234"/>
  <c r="B36" i="234"/>
  <c r="B37" i="234"/>
  <c r="B38" i="234"/>
  <c r="B39" i="234"/>
  <c r="H53" i="179"/>
  <c r="I53" i="179"/>
  <c r="J53" i="179"/>
  <c r="B54" i="179"/>
  <c r="B41" i="233"/>
  <c r="B42" i="233"/>
  <c r="C54" i="179"/>
  <c r="B4" i="233"/>
  <c r="B5" i="233"/>
  <c r="B6" i="233"/>
  <c r="B7" i="233"/>
  <c r="B8" i="233"/>
  <c r="B9" i="233"/>
  <c r="B10" i="233"/>
  <c r="B11" i="233"/>
  <c r="B12" i="233"/>
  <c r="B13" i="233"/>
  <c r="B14" i="233"/>
  <c r="B15" i="233"/>
  <c r="B16" i="233"/>
  <c r="B17" i="233"/>
  <c r="B18" i="233"/>
  <c r="B19" i="233"/>
  <c r="B20" i="233"/>
  <c r="B21" i="233"/>
  <c r="B22" i="233"/>
  <c r="B23" i="233"/>
  <c r="B24" i="233"/>
  <c r="B25" i="233"/>
  <c r="B26" i="233"/>
  <c r="B27" i="233"/>
  <c r="B28" i="233"/>
  <c r="B29" i="233"/>
  <c r="B30" i="233"/>
  <c r="B31" i="233"/>
  <c r="B32" i="233"/>
  <c r="B33" i="233"/>
  <c r="B34" i="233"/>
  <c r="B35" i="233"/>
  <c r="B36" i="233"/>
  <c r="B37" i="233"/>
  <c r="B38" i="233"/>
  <c r="B39" i="233"/>
  <c r="H54" i="179"/>
  <c r="J54" i="179"/>
  <c r="C3" i="179"/>
  <c r="B7" i="178"/>
  <c r="B3" i="178"/>
  <c r="B3" i="215" l="1"/>
  <c r="B44" i="215" s="1"/>
  <c r="B3" i="230"/>
  <c r="B3" i="212"/>
  <c r="B44" i="212" s="1"/>
  <c r="B3" i="235"/>
  <c r="B44" i="235" s="1"/>
  <c r="B3" i="227"/>
  <c r="B44" i="227" s="1"/>
  <c r="B3" i="238"/>
  <c r="B44" i="238" s="1"/>
  <c r="B3" i="209"/>
  <c r="B44" i="209" s="1"/>
  <c r="B3" i="204"/>
  <c r="B44" i="204" s="1"/>
  <c r="B3" i="196"/>
  <c r="B44" i="196" s="1"/>
  <c r="B3" i="188"/>
  <c r="B3" i="201"/>
  <c r="B44" i="201" s="1"/>
  <c r="B3" i="224"/>
  <c r="B44" i="224" s="1"/>
  <c r="B3" i="231"/>
  <c r="B44" i="231" s="1"/>
  <c r="B3" i="206"/>
  <c r="B44" i="206" s="1"/>
  <c r="B3" i="214"/>
  <c r="B44" i="214" s="1"/>
  <c r="B3" i="199"/>
  <c r="B44" i="199" s="1"/>
  <c r="B3" i="191"/>
  <c r="B44" i="191" s="1"/>
  <c r="B3" i="233"/>
  <c r="B3" i="190"/>
  <c r="B44" i="190" s="1"/>
  <c r="B3" i="217"/>
  <c r="B44" i="217" s="1"/>
  <c r="B3" i="237"/>
  <c r="B44" i="237" s="1"/>
  <c r="B3" i="229"/>
  <c r="B44" i="229" s="1"/>
  <c r="B3" i="218"/>
  <c r="B44" i="218" s="1"/>
  <c r="B3" i="211"/>
  <c r="B44" i="211" s="1"/>
  <c r="B3" i="202"/>
  <c r="B44" i="202" s="1"/>
  <c r="B3" i="194"/>
  <c r="B44" i="194" s="1"/>
  <c r="B3" i="225"/>
  <c r="B44" i="225" s="1"/>
  <c r="B3" i="232"/>
  <c r="B44" i="232" s="1"/>
  <c r="B3" i="193"/>
  <c r="B44" i="193" s="1"/>
  <c r="B3" i="234"/>
  <c r="B44" i="234" s="1"/>
  <c r="B3" i="226"/>
  <c r="B44" i="226" s="1"/>
  <c r="B3" i="220"/>
  <c r="B44" i="220" s="1"/>
  <c r="B3" i="208"/>
  <c r="B44" i="208" s="1"/>
  <c r="B3" i="205"/>
  <c r="B44" i="205" s="1"/>
  <c r="B3" i="197"/>
  <c r="B44" i="197" s="1"/>
  <c r="B3" i="189"/>
  <c r="B44" i="189" s="1"/>
  <c r="B3" i="221"/>
  <c r="B44" i="221" s="1"/>
  <c r="B3" i="223"/>
  <c r="B44" i="223" s="1"/>
  <c r="B3" i="222"/>
  <c r="B44" i="222" s="1"/>
  <c r="B3" i="216"/>
  <c r="B44" i="216" s="1"/>
  <c r="B3" i="213"/>
  <c r="B44" i="213" s="1"/>
  <c r="B3" i="200"/>
  <c r="B3" i="192"/>
  <c r="B44" i="192" s="1"/>
  <c r="B3" i="207"/>
  <c r="B44" i="207" s="1"/>
  <c r="B3" i="198"/>
  <c r="B44" i="198" s="1"/>
  <c r="B3" i="236"/>
  <c r="B44" i="236" s="1"/>
  <c r="B3" i="228"/>
  <c r="B44" i="228" s="1"/>
  <c r="B3" i="219"/>
  <c r="B44" i="219" s="1"/>
  <c r="B3" i="210"/>
  <c r="B44" i="210" s="1"/>
  <c r="B3" i="203"/>
  <c r="B3" i="195"/>
  <c r="B44" i="195" s="1"/>
  <c r="B45" i="233"/>
  <c r="I54" i="179"/>
  <c r="J3" i="179"/>
  <c r="AT3" i="182"/>
  <c r="I3" i="179"/>
  <c r="AS3" i="182"/>
  <c r="B40" i="233"/>
  <c r="AT54" i="182"/>
  <c r="B46" i="233"/>
  <c r="AS54" i="182"/>
  <c r="B45" i="235"/>
  <c r="AS52" i="182"/>
  <c r="B46" i="236"/>
  <c r="AT51" i="182"/>
  <c r="B45" i="223"/>
  <c r="AS48" i="182"/>
  <c r="B46" i="224"/>
  <c r="AT47" i="182"/>
  <c r="B45" i="227"/>
  <c r="AS44" i="182"/>
  <c r="B46" i="228"/>
  <c r="AT43" i="182"/>
  <c r="B45" i="222"/>
  <c r="AS40" i="182"/>
  <c r="B46" i="231"/>
  <c r="AT39" i="182"/>
  <c r="B45" i="238"/>
  <c r="AS36" i="182"/>
  <c r="B46" i="219"/>
  <c r="AT35" i="182"/>
  <c r="B45" i="216"/>
  <c r="AS32" i="182"/>
  <c r="B46" i="206"/>
  <c r="AT31" i="182"/>
  <c r="B45" i="209"/>
  <c r="AS28" i="182"/>
  <c r="B46" i="210"/>
  <c r="AT27" i="182"/>
  <c r="B45" i="213"/>
  <c r="AS24" i="182"/>
  <c r="B46" i="214"/>
  <c r="AT23" i="182"/>
  <c r="B45" i="204"/>
  <c r="AS20" i="182"/>
  <c r="B46" i="203"/>
  <c r="AT19" i="182"/>
  <c r="B45" i="200"/>
  <c r="AS16" i="182"/>
  <c r="B46" i="199"/>
  <c r="AT15" i="182"/>
  <c r="B45" i="196"/>
  <c r="AS12" i="182"/>
  <c r="B46" i="195"/>
  <c r="AT11" i="182"/>
  <c r="B45" i="192"/>
  <c r="AS8" i="182"/>
  <c r="B46" i="191"/>
  <c r="AT7" i="182"/>
  <c r="B45" i="188"/>
  <c r="AS4" i="182"/>
  <c r="B45" i="236"/>
  <c r="AS51" i="182"/>
  <c r="B46" i="237"/>
  <c r="AT50" i="182"/>
  <c r="B45" i="224"/>
  <c r="AS47" i="182"/>
  <c r="B46" i="225"/>
  <c r="AT46" i="182"/>
  <c r="B45" i="228"/>
  <c r="AS43" i="182"/>
  <c r="B46" i="229"/>
  <c r="AT42" i="182"/>
  <c r="B45" i="231"/>
  <c r="AS39" i="182"/>
  <c r="B46" i="221"/>
  <c r="AT38" i="182"/>
  <c r="B45" i="219"/>
  <c r="AS35" i="182"/>
  <c r="B46" i="218"/>
  <c r="AT34" i="182"/>
  <c r="B45" i="206"/>
  <c r="AS31" i="182"/>
  <c r="B46" i="207"/>
  <c r="AT30" i="182"/>
  <c r="B45" i="210"/>
  <c r="AS27" i="182"/>
  <c r="B46" i="211"/>
  <c r="AT26" i="182"/>
  <c r="B45" i="214"/>
  <c r="AS23" i="182"/>
  <c r="B46" i="215"/>
  <c r="AT22" i="182"/>
  <c r="B45" i="203"/>
  <c r="AS19" i="182"/>
  <c r="B46" i="202"/>
  <c r="AT18" i="182"/>
  <c r="B45" i="199"/>
  <c r="AS15" i="182"/>
  <c r="B46" i="198"/>
  <c r="AT14" i="182"/>
  <c r="B45" i="195"/>
  <c r="AS11" i="182"/>
  <c r="B46" i="194"/>
  <c r="AT10" i="182"/>
  <c r="B45" i="191"/>
  <c r="AS7" i="182"/>
  <c r="B46" i="190"/>
  <c r="AT6" i="182"/>
  <c r="B46" i="234"/>
  <c r="AT53" i="182"/>
  <c r="B45" i="237"/>
  <c r="AS50" i="182"/>
  <c r="B46" i="232"/>
  <c r="AT49" i="182"/>
  <c r="B45" i="225"/>
  <c r="AS46" i="182"/>
  <c r="B46" i="226"/>
  <c r="AT45" i="182"/>
  <c r="B45" i="229"/>
  <c r="AS42" i="182"/>
  <c r="B46" i="230"/>
  <c r="AT41" i="182"/>
  <c r="B45" i="221"/>
  <c r="AS38" i="182"/>
  <c r="B46" i="220"/>
  <c r="AT37" i="182"/>
  <c r="B45" i="218"/>
  <c r="AS34" i="182"/>
  <c r="B46" i="217"/>
  <c r="AT33" i="182"/>
  <c r="B45" i="207"/>
  <c r="AS30" i="182"/>
  <c r="B46" i="208"/>
  <c r="AT29" i="182"/>
  <c r="B45" i="211"/>
  <c r="AS26" i="182"/>
  <c r="B46" i="212"/>
  <c r="AT25" i="182"/>
  <c r="B45" i="215"/>
  <c r="AS22" i="182"/>
  <c r="B46" i="205"/>
  <c r="AT21" i="182"/>
  <c r="B45" i="202"/>
  <c r="AS18" i="182"/>
  <c r="B46" i="201"/>
  <c r="AT17" i="182"/>
  <c r="B45" i="198"/>
  <c r="AS14" i="182"/>
  <c r="B46" i="197"/>
  <c r="AT13" i="182"/>
  <c r="B45" i="194"/>
  <c r="AS10" i="182"/>
  <c r="B46" i="193"/>
  <c r="AT9" i="182"/>
  <c r="B45" i="190"/>
  <c r="AS6" i="182"/>
  <c r="B46" i="189"/>
  <c r="AT5" i="182"/>
  <c r="B45" i="234"/>
  <c r="AS53" i="182"/>
  <c r="B46" i="235"/>
  <c r="AT52" i="182"/>
  <c r="B45" i="232"/>
  <c r="AS49" i="182"/>
  <c r="B46" i="223"/>
  <c r="AT48" i="182"/>
  <c r="B45" i="226"/>
  <c r="AS45" i="182"/>
  <c r="B46" i="227"/>
  <c r="AT44" i="182"/>
  <c r="B45" i="230"/>
  <c r="AS41" i="182"/>
  <c r="B46" i="222"/>
  <c r="AT40" i="182"/>
  <c r="B45" i="220"/>
  <c r="AS37" i="182"/>
  <c r="B46" i="238"/>
  <c r="AT36" i="182"/>
  <c r="B45" i="217"/>
  <c r="AS33" i="182"/>
  <c r="B46" i="216"/>
  <c r="AT32" i="182"/>
  <c r="B45" i="208"/>
  <c r="AS29" i="182"/>
  <c r="B46" i="209"/>
  <c r="AT28" i="182"/>
  <c r="B45" i="212"/>
  <c r="AS25" i="182"/>
  <c r="B46" i="213"/>
  <c r="AT24" i="182"/>
  <c r="B45" i="205"/>
  <c r="AS21" i="182"/>
  <c r="B46" i="204"/>
  <c r="AT20" i="182"/>
  <c r="B45" i="201"/>
  <c r="AS17" i="182"/>
  <c r="B46" i="200"/>
  <c r="AT16" i="182"/>
  <c r="B45" i="197"/>
  <c r="AS13" i="182"/>
  <c r="B46" i="196"/>
  <c r="AT12" i="182"/>
  <c r="B45" i="193"/>
  <c r="AS9" i="182"/>
  <c r="B46" i="192"/>
  <c r="AT8" i="182"/>
  <c r="B45" i="189"/>
  <c r="AS5" i="182"/>
  <c r="B46" i="188"/>
  <c r="AT4" i="182"/>
  <c r="B43" i="210"/>
  <c r="B43" i="195"/>
  <c r="B35" i="268"/>
  <c r="C35" i="176" s="1"/>
  <c r="B19" i="268"/>
  <c r="C19" i="176" s="1"/>
  <c r="B7" i="268"/>
  <c r="C7" i="176" s="1"/>
  <c r="B43" i="237"/>
  <c r="B40" i="220"/>
  <c r="B40" i="217"/>
  <c r="B40" i="205"/>
  <c r="B40" i="201"/>
  <c r="B43" i="194"/>
  <c r="B43" i="190"/>
  <c r="B46" i="268"/>
  <c r="C46" i="176" s="1"/>
  <c r="B34" i="268"/>
  <c r="C34" i="176" s="1"/>
  <c r="B22" i="268"/>
  <c r="C22" i="176" s="1"/>
  <c r="B10" i="268"/>
  <c r="C10" i="176" s="1"/>
  <c r="B40" i="235"/>
  <c r="B40" i="223"/>
  <c r="B43" i="226"/>
  <c r="B43" i="220"/>
  <c r="B40" i="238"/>
  <c r="B43" i="217"/>
  <c r="B40" i="216"/>
  <c r="B43" i="208"/>
  <c r="B40" i="209"/>
  <c r="B43" i="212"/>
  <c r="B40" i="213"/>
  <c r="B43" i="205"/>
  <c r="B40" i="204"/>
  <c r="B43" i="201"/>
  <c r="B40" i="200"/>
  <c r="B43" i="197"/>
  <c r="B40" i="196"/>
  <c r="B43" i="193"/>
  <c r="B40" i="192"/>
  <c r="B43" i="189"/>
  <c r="B40" i="188"/>
  <c r="B44" i="188"/>
  <c r="B39" i="268"/>
  <c r="C39" i="176" s="1"/>
  <c r="B27" i="268"/>
  <c r="C27" i="176" s="1"/>
  <c r="B23" i="268"/>
  <c r="C23" i="176" s="1"/>
  <c r="B11" i="268"/>
  <c r="C11" i="176" s="1"/>
  <c r="B3" i="268"/>
  <c r="C3" i="176" s="1"/>
  <c r="B40" i="234"/>
  <c r="B43" i="225"/>
  <c r="B40" i="226"/>
  <c r="B40" i="230"/>
  <c r="B43" i="218"/>
  <c r="B40" i="208"/>
  <c r="B43" i="211"/>
  <c r="B40" i="212"/>
  <c r="B43" i="215"/>
  <c r="B43" i="202"/>
  <c r="B43" i="198"/>
  <c r="B40" i="197"/>
  <c r="B40" i="193"/>
  <c r="B40" i="189"/>
  <c r="B38" i="268"/>
  <c r="C38" i="176" s="1"/>
  <c r="B30" i="268"/>
  <c r="C30" i="176" s="1"/>
  <c r="B26" i="268"/>
  <c r="C26" i="176" s="1"/>
  <c r="B18" i="268"/>
  <c r="C18" i="176" s="1"/>
  <c r="B14" i="268"/>
  <c r="C14" i="176" s="1"/>
  <c r="B6" i="268"/>
  <c r="C6" i="176" s="1"/>
  <c r="B43" i="234"/>
  <c r="B43" i="232"/>
  <c r="B40" i="227"/>
  <c r="B44" i="230"/>
  <c r="B43" i="230"/>
  <c r="B40" i="222"/>
  <c r="B45" i="268"/>
  <c r="C45" i="176" s="1"/>
  <c r="B37" i="268"/>
  <c r="C37" i="176" s="1"/>
  <c r="B33" i="268"/>
  <c r="C33" i="176" s="1"/>
  <c r="B29" i="268"/>
  <c r="C29" i="176" s="1"/>
  <c r="B25" i="268"/>
  <c r="C25" i="176" s="1"/>
  <c r="B21" i="268"/>
  <c r="C21" i="176" s="1"/>
  <c r="B17" i="268"/>
  <c r="C17" i="176" s="1"/>
  <c r="B13" i="268"/>
  <c r="C13" i="176" s="1"/>
  <c r="B9" i="268"/>
  <c r="C9" i="176" s="1"/>
  <c r="B5" i="268"/>
  <c r="C5" i="176" s="1"/>
  <c r="B43" i="235"/>
  <c r="B40" i="236"/>
  <c r="B43" i="223"/>
  <c r="B40" i="224"/>
  <c r="B43" i="227"/>
  <c r="B40" i="228"/>
  <c r="B43" i="228"/>
  <c r="B43" i="222"/>
  <c r="B40" i="231"/>
  <c r="B43" i="238"/>
  <c r="B40" i="219"/>
  <c r="B43" i="216"/>
  <c r="B40" i="206"/>
  <c r="B43" i="209"/>
  <c r="B43" i="213"/>
  <c r="B40" i="214"/>
  <c r="B43" i="204"/>
  <c r="B40" i="203"/>
  <c r="B44" i="200"/>
  <c r="B43" i="200"/>
  <c r="B40" i="199"/>
  <c r="B43" i="196"/>
  <c r="B40" i="195"/>
  <c r="B43" i="192"/>
  <c r="B40" i="191"/>
  <c r="B43" i="188"/>
  <c r="B31" i="268"/>
  <c r="C31" i="176" s="1"/>
  <c r="B15" i="268"/>
  <c r="C15" i="176" s="1"/>
  <c r="B43" i="233"/>
  <c r="B40" i="232"/>
  <c r="B43" i="221"/>
  <c r="B43" i="207"/>
  <c r="B36" i="268"/>
  <c r="C36" i="176" s="1"/>
  <c r="B32" i="268"/>
  <c r="C32" i="176" s="1"/>
  <c r="B28" i="268"/>
  <c r="C28" i="176" s="1"/>
  <c r="B24" i="268"/>
  <c r="C24" i="176" s="1"/>
  <c r="B20" i="268"/>
  <c r="C20" i="176" s="1"/>
  <c r="B16" i="268"/>
  <c r="C16" i="176" s="1"/>
  <c r="B12" i="268"/>
  <c r="C12" i="176" s="1"/>
  <c r="B8" i="268"/>
  <c r="C8" i="176" s="1"/>
  <c r="B4" i="268"/>
  <c r="C4" i="176" s="1"/>
  <c r="B43" i="236"/>
  <c r="B40" i="237"/>
  <c r="B43" i="224"/>
  <c r="B40" i="225"/>
  <c r="B40" i="229"/>
  <c r="B43" i="229"/>
  <c r="B43" i="231"/>
  <c r="B40" i="221"/>
  <c r="B43" i="219"/>
  <c r="B40" i="218"/>
  <c r="B43" i="206"/>
  <c r="B40" i="207"/>
  <c r="B40" i="211"/>
  <c r="B43" i="214"/>
  <c r="B40" i="215"/>
  <c r="B43" i="203"/>
  <c r="B44" i="203"/>
  <c r="B40" i="202"/>
  <c r="B43" i="199"/>
  <c r="B40" i="198"/>
  <c r="B40" i="194"/>
  <c r="B43" i="191"/>
  <c r="B40" i="190"/>
  <c r="B40" i="210"/>
  <c r="B41" i="268"/>
  <c r="C41" i="176" s="1"/>
  <c r="B40" i="268"/>
  <c r="C40" i="176" s="1"/>
  <c r="H3" i="179"/>
  <c r="B42" i="268"/>
  <c r="C42" i="176" s="1"/>
  <c r="G12" i="176" l="1"/>
  <c r="C12" i="177" s="1"/>
  <c r="D12" i="177" s="1"/>
  <c r="E12" i="177" s="1"/>
  <c r="G10" i="176"/>
  <c r="C10" i="177" s="1"/>
  <c r="D10" i="177" s="1"/>
  <c r="E10" i="177" s="1"/>
  <c r="G11" i="176"/>
  <c r="C11" i="177" s="1"/>
  <c r="D11" i="177" s="1"/>
  <c r="E11" i="177" s="1"/>
  <c r="G46" i="176"/>
  <c r="C46" i="177" s="1"/>
  <c r="D46" i="177" s="1"/>
  <c r="E46" i="177" s="1"/>
  <c r="G8" i="176"/>
  <c r="C8" i="177" s="1"/>
  <c r="D8" i="177" s="1"/>
  <c r="E8" i="177" s="1"/>
  <c r="G9" i="176"/>
  <c r="C9" i="177" s="1"/>
  <c r="D9" i="177" s="1"/>
  <c r="E9" i="177" s="1"/>
  <c r="G45" i="176"/>
  <c r="C45" i="177" s="1"/>
  <c r="D45" i="177" s="1"/>
  <c r="E45" i="177" s="1"/>
  <c r="G6" i="176"/>
  <c r="C6" i="177" s="1"/>
  <c r="D6" i="177" s="1"/>
  <c r="E6" i="177" s="1"/>
  <c r="G42" i="176"/>
  <c r="C42" i="177" s="1"/>
  <c r="D42" i="177" s="1"/>
  <c r="E42" i="177" s="1"/>
  <c r="G13" i="176"/>
  <c r="C13" i="177" s="1"/>
  <c r="D13" i="177" s="1"/>
  <c r="E13" i="177" s="1"/>
  <c r="G7" i="176"/>
  <c r="C7" i="177" s="1"/>
  <c r="D7" i="177" s="1"/>
  <c r="E7" i="177" s="1"/>
  <c r="G41" i="176"/>
  <c r="C41" i="177" s="1"/>
  <c r="D41" i="177" s="1"/>
  <c r="E41" i="177" s="1"/>
  <c r="D45" i="233"/>
  <c r="D46" i="233"/>
  <c r="B44" i="233"/>
  <c r="B43" i="268"/>
  <c r="C43" i="176" s="1"/>
  <c r="B44" i="268"/>
  <c r="C44" i="176" s="1"/>
  <c r="G43" i="176" l="1"/>
  <c r="C43" i="177" s="1"/>
  <c r="D43" i="177" s="1"/>
  <c r="E43" i="177" s="1"/>
  <c r="B3" i="179"/>
  <c r="AR4" i="27"/>
  <c r="AR5" i="27"/>
  <c r="AR6" i="27"/>
  <c r="C40" i="190" s="1"/>
  <c r="AR7" i="27"/>
  <c r="C40" i="191" s="1"/>
  <c r="AR8" i="27"/>
  <c r="AR9" i="27"/>
  <c r="AR10" i="27"/>
  <c r="C40" i="194" s="1"/>
  <c r="AR11" i="27"/>
  <c r="C40" i="195" s="1"/>
  <c r="AR12" i="27"/>
  <c r="AR13" i="27"/>
  <c r="C40" i="197" s="1"/>
  <c r="AR14" i="27"/>
  <c r="AR15" i="27"/>
  <c r="C40" i="199" s="1"/>
  <c r="AR16" i="27"/>
  <c r="AR17" i="27"/>
  <c r="AR18" i="27"/>
  <c r="C40" i="202" s="1"/>
  <c r="AR19" i="27"/>
  <c r="C40" i="203" s="1"/>
  <c r="AR20" i="27"/>
  <c r="C40" i="204" s="1"/>
  <c r="AR21" i="27"/>
  <c r="C40" i="205" s="1"/>
  <c r="AR22" i="27"/>
  <c r="C40" i="215" s="1"/>
  <c r="AR23" i="27"/>
  <c r="C40" i="214" s="1"/>
  <c r="AR24" i="27"/>
  <c r="C40" i="213" s="1"/>
  <c r="AR25" i="27"/>
  <c r="C40" i="212" s="1"/>
  <c r="AR26" i="27"/>
  <c r="AR27" i="27"/>
  <c r="C40" i="210" s="1"/>
  <c r="AR28" i="27"/>
  <c r="AR29" i="27"/>
  <c r="C40" i="208" s="1"/>
  <c r="AR30" i="27"/>
  <c r="AR31" i="27"/>
  <c r="C40" i="206" s="1"/>
  <c r="AR32" i="27"/>
  <c r="AR33" i="27"/>
  <c r="AR34" i="27"/>
  <c r="C40" i="218" s="1"/>
  <c r="AR35" i="27"/>
  <c r="C40" i="219" s="1"/>
  <c r="AR36" i="27"/>
  <c r="AR37" i="27"/>
  <c r="AR38" i="27"/>
  <c r="AR39" i="27"/>
  <c r="C40" i="231" s="1"/>
  <c r="AR40" i="27"/>
  <c r="AR41" i="27"/>
  <c r="AR42" i="27"/>
  <c r="AR43" i="27"/>
  <c r="AR44" i="27"/>
  <c r="AR45" i="27"/>
  <c r="C40" i="226" s="1"/>
  <c r="AR46" i="27"/>
  <c r="C40" i="225" s="1"/>
  <c r="AR47" i="27"/>
  <c r="C40" i="224" s="1"/>
  <c r="AR48" i="27"/>
  <c r="AR49" i="27"/>
  <c r="C40" i="232" s="1"/>
  <c r="AR50" i="27"/>
  <c r="C40" i="237" s="1"/>
  <c r="AR51" i="27"/>
  <c r="C40" i="236" s="1"/>
  <c r="AR52" i="27"/>
  <c r="AR53" i="27"/>
  <c r="AR54" i="27"/>
  <c r="C40" i="233" s="1"/>
  <c r="AQ4" i="27"/>
  <c r="C39" i="188" s="1"/>
  <c r="AQ5" i="27"/>
  <c r="C39" i="189" s="1"/>
  <c r="AQ6" i="27"/>
  <c r="C39" i="190" s="1"/>
  <c r="AQ7" i="27"/>
  <c r="C39" i="191" s="1"/>
  <c r="AQ8" i="27"/>
  <c r="C39" i="192" s="1"/>
  <c r="AQ9" i="27"/>
  <c r="C39" i="193" s="1"/>
  <c r="AQ10" i="27"/>
  <c r="C39" i="194" s="1"/>
  <c r="AQ11" i="27"/>
  <c r="C39" i="195" s="1"/>
  <c r="AQ12" i="27"/>
  <c r="C39" i="196" s="1"/>
  <c r="AQ13" i="27"/>
  <c r="C39" i="197" s="1"/>
  <c r="AQ14" i="27"/>
  <c r="C39" i="198" s="1"/>
  <c r="AQ15" i="27"/>
  <c r="C39" i="199" s="1"/>
  <c r="AQ16" i="27"/>
  <c r="C39" i="200" s="1"/>
  <c r="AQ17" i="27"/>
  <c r="C39" i="201" s="1"/>
  <c r="AQ18" i="27"/>
  <c r="C39" i="202" s="1"/>
  <c r="AQ19" i="27"/>
  <c r="C39" i="203" s="1"/>
  <c r="AQ20" i="27"/>
  <c r="C39" i="204" s="1"/>
  <c r="AQ21" i="27"/>
  <c r="C39" i="205" s="1"/>
  <c r="AQ22" i="27"/>
  <c r="C39" i="215" s="1"/>
  <c r="AQ23" i="27"/>
  <c r="C39" i="214" s="1"/>
  <c r="AQ24" i="27"/>
  <c r="C39" i="213" s="1"/>
  <c r="AQ25" i="27"/>
  <c r="C39" i="212" s="1"/>
  <c r="AQ26" i="27"/>
  <c r="C39" i="211" s="1"/>
  <c r="AQ27" i="27"/>
  <c r="C39" i="210" s="1"/>
  <c r="AQ28" i="27"/>
  <c r="C39" i="209" s="1"/>
  <c r="AQ29" i="27"/>
  <c r="C39" i="208" s="1"/>
  <c r="AQ30" i="27"/>
  <c r="C39" i="207" s="1"/>
  <c r="AQ31" i="27"/>
  <c r="C39" i="206" s="1"/>
  <c r="AQ32" i="27"/>
  <c r="C39" i="216" s="1"/>
  <c r="AQ33" i="27"/>
  <c r="C39" i="217" s="1"/>
  <c r="AQ34" i="27"/>
  <c r="C39" i="218" s="1"/>
  <c r="AQ35" i="27"/>
  <c r="C39" i="219" s="1"/>
  <c r="AQ36" i="27"/>
  <c r="C39" i="238" s="1"/>
  <c r="AQ37" i="27"/>
  <c r="C39" i="220" s="1"/>
  <c r="AQ38" i="27"/>
  <c r="C39" i="221" s="1"/>
  <c r="AQ39" i="27"/>
  <c r="C39" i="231" s="1"/>
  <c r="AQ40" i="27"/>
  <c r="C39" i="222" s="1"/>
  <c r="AQ41" i="27"/>
  <c r="C39" i="230" s="1"/>
  <c r="AQ42" i="27"/>
  <c r="C39" i="229" s="1"/>
  <c r="AQ43" i="27"/>
  <c r="C39" i="228" s="1"/>
  <c r="AQ44" i="27"/>
  <c r="C39" i="227" s="1"/>
  <c r="AQ45" i="27"/>
  <c r="C39" i="226" s="1"/>
  <c r="AQ46" i="27"/>
  <c r="C39" i="225" s="1"/>
  <c r="AQ47" i="27"/>
  <c r="C39" i="224" s="1"/>
  <c r="AQ48" i="27"/>
  <c r="C39" i="223" s="1"/>
  <c r="AQ49" i="27"/>
  <c r="C39" i="232" s="1"/>
  <c r="AQ50" i="27"/>
  <c r="C39" i="237" s="1"/>
  <c r="AQ51" i="27"/>
  <c r="C39" i="236" s="1"/>
  <c r="AQ52" i="27"/>
  <c r="C39" i="235" s="1"/>
  <c r="AQ53" i="27"/>
  <c r="C39" i="234" s="1"/>
  <c r="AQ54" i="27"/>
  <c r="C39" i="233" s="1"/>
  <c r="AP4" i="27"/>
  <c r="AP5" i="27"/>
  <c r="AP6" i="27"/>
  <c r="AP7" i="27"/>
  <c r="AP8" i="27"/>
  <c r="AP9" i="27"/>
  <c r="AP10" i="27"/>
  <c r="AP11" i="27"/>
  <c r="AP12" i="27"/>
  <c r="AP13" i="27"/>
  <c r="AP14" i="27"/>
  <c r="AP15" i="27"/>
  <c r="AP16" i="27"/>
  <c r="AP17" i="27"/>
  <c r="AP18" i="27"/>
  <c r="AP19" i="27"/>
  <c r="AP20" i="27"/>
  <c r="AP21" i="27"/>
  <c r="AP22" i="27"/>
  <c r="AP23" i="27"/>
  <c r="AP24" i="27"/>
  <c r="AP25" i="27"/>
  <c r="AP26" i="27"/>
  <c r="AP27" i="27"/>
  <c r="AP28" i="27"/>
  <c r="AP29" i="27"/>
  <c r="AP30" i="27"/>
  <c r="AP31" i="27"/>
  <c r="AP32" i="27"/>
  <c r="AP33" i="27"/>
  <c r="AP34" i="27"/>
  <c r="AP35" i="27"/>
  <c r="AP36" i="27"/>
  <c r="AP37" i="27"/>
  <c r="AP38" i="27"/>
  <c r="AP39" i="27"/>
  <c r="AP40" i="27"/>
  <c r="AP41" i="27"/>
  <c r="AP42" i="27"/>
  <c r="AP43" i="27"/>
  <c r="AP44" i="27"/>
  <c r="AP45" i="27"/>
  <c r="AP46" i="27"/>
  <c r="AP47" i="27"/>
  <c r="AP48" i="27"/>
  <c r="AP49" i="27"/>
  <c r="AP50" i="27"/>
  <c r="AP51" i="27"/>
  <c r="AP52" i="27"/>
  <c r="AP53" i="27"/>
  <c r="AP54" i="27"/>
  <c r="AO4" i="27"/>
  <c r="AO5" i="27"/>
  <c r="AO6" i="27"/>
  <c r="AO7" i="27"/>
  <c r="AO8" i="27"/>
  <c r="AO9" i="27"/>
  <c r="AO10" i="27"/>
  <c r="AO11" i="27"/>
  <c r="AO12" i="27"/>
  <c r="AO13" i="27"/>
  <c r="AO14" i="27"/>
  <c r="AO15" i="27"/>
  <c r="AO16" i="27"/>
  <c r="AO17" i="27"/>
  <c r="AO18" i="27"/>
  <c r="AO19" i="27"/>
  <c r="AO20" i="27"/>
  <c r="AO21" i="27"/>
  <c r="AO22" i="27"/>
  <c r="AO23" i="27"/>
  <c r="AO24" i="27"/>
  <c r="AO25" i="27"/>
  <c r="AO26" i="27"/>
  <c r="AO27" i="27"/>
  <c r="AO28" i="27"/>
  <c r="AO29" i="27"/>
  <c r="AO30" i="27"/>
  <c r="AO31" i="27"/>
  <c r="AO32" i="27"/>
  <c r="AO33" i="27"/>
  <c r="AO34" i="27"/>
  <c r="AO35" i="27"/>
  <c r="AO36" i="27"/>
  <c r="AO37" i="27"/>
  <c r="AO38" i="27"/>
  <c r="AO39" i="27"/>
  <c r="AO40" i="27"/>
  <c r="AO41" i="27"/>
  <c r="AO42" i="27"/>
  <c r="AO43" i="27"/>
  <c r="AO44" i="27"/>
  <c r="AO45" i="27"/>
  <c r="AO46" i="27"/>
  <c r="AO47" i="27"/>
  <c r="AO48" i="27"/>
  <c r="AO49" i="27"/>
  <c r="AO50" i="27"/>
  <c r="AO51" i="27"/>
  <c r="AO52" i="27"/>
  <c r="AO53" i="27"/>
  <c r="AO54" i="27"/>
  <c r="AN4" i="27"/>
  <c r="AN5" i="27"/>
  <c r="AN6" i="27"/>
  <c r="AN7" i="27"/>
  <c r="AN8" i="27"/>
  <c r="AN9" i="27"/>
  <c r="AN10" i="27"/>
  <c r="AN11" i="27"/>
  <c r="AN12" i="27"/>
  <c r="AN13" i="27"/>
  <c r="AN14" i="27"/>
  <c r="AN15" i="27"/>
  <c r="AN16" i="27"/>
  <c r="AN17" i="27"/>
  <c r="AN18" i="27"/>
  <c r="AN19" i="27"/>
  <c r="AN20" i="27"/>
  <c r="AN21" i="27"/>
  <c r="AN22" i="27"/>
  <c r="AN23" i="27"/>
  <c r="AN24" i="27"/>
  <c r="AN25" i="27"/>
  <c r="AN26" i="27"/>
  <c r="AN27" i="27"/>
  <c r="AN28" i="27"/>
  <c r="AN29" i="27"/>
  <c r="AN30" i="27"/>
  <c r="AN31" i="27"/>
  <c r="AN32" i="27"/>
  <c r="AN33" i="27"/>
  <c r="AN34" i="27"/>
  <c r="AN35" i="27"/>
  <c r="AN36" i="27"/>
  <c r="AN37" i="27"/>
  <c r="AN38" i="27"/>
  <c r="AN39" i="27"/>
  <c r="AN40" i="27"/>
  <c r="AN41" i="27"/>
  <c r="AN42" i="27"/>
  <c r="AN43" i="27"/>
  <c r="AN44" i="27"/>
  <c r="AN45" i="27"/>
  <c r="AN46" i="27"/>
  <c r="AN47" i="27"/>
  <c r="AN48" i="27"/>
  <c r="AN49" i="27"/>
  <c r="AN50" i="27"/>
  <c r="AN51" i="27"/>
  <c r="AN52" i="27"/>
  <c r="AN53" i="27"/>
  <c r="AN54" i="27"/>
  <c r="AM4" i="27"/>
  <c r="C35" i="188" s="1"/>
  <c r="AM5" i="27"/>
  <c r="C35" i="189" s="1"/>
  <c r="AM6" i="27"/>
  <c r="C35" i="190" s="1"/>
  <c r="AM7" i="27"/>
  <c r="C35" i="191" s="1"/>
  <c r="AM8" i="27"/>
  <c r="C35" i="192" s="1"/>
  <c r="AM9" i="27"/>
  <c r="C35" i="193" s="1"/>
  <c r="AM10" i="27"/>
  <c r="C35" i="194" s="1"/>
  <c r="AM11" i="27"/>
  <c r="C35" i="195" s="1"/>
  <c r="AM12" i="27"/>
  <c r="C35" i="196" s="1"/>
  <c r="AM13" i="27"/>
  <c r="C35" i="197" s="1"/>
  <c r="AM14" i="27"/>
  <c r="C35" i="198" s="1"/>
  <c r="AM15" i="27"/>
  <c r="C35" i="199" s="1"/>
  <c r="AM16" i="27"/>
  <c r="C35" i="200" s="1"/>
  <c r="AM17" i="27"/>
  <c r="C35" i="201" s="1"/>
  <c r="AM18" i="27"/>
  <c r="C35" i="202" s="1"/>
  <c r="AM19" i="27"/>
  <c r="C35" i="203" s="1"/>
  <c r="AM20" i="27"/>
  <c r="C35" i="204" s="1"/>
  <c r="AM21" i="27"/>
  <c r="C35" i="205" s="1"/>
  <c r="AM22" i="27"/>
  <c r="C35" i="215" s="1"/>
  <c r="AM23" i="27"/>
  <c r="C35" i="214" s="1"/>
  <c r="AM24" i="27"/>
  <c r="C35" i="213" s="1"/>
  <c r="AM25" i="27"/>
  <c r="C35" i="212" s="1"/>
  <c r="AM26" i="27"/>
  <c r="C35" i="211" s="1"/>
  <c r="AM27" i="27"/>
  <c r="AM28" i="27"/>
  <c r="C35" i="209" s="1"/>
  <c r="AM29" i="27"/>
  <c r="C35" i="208" s="1"/>
  <c r="AM30" i="27"/>
  <c r="C35" i="207" s="1"/>
  <c r="AM31" i="27"/>
  <c r="C35" i="206" s="1"/>
  <c r="AM32" i="27"/>
  <c r="C35" i="216" s="1"/>
  <c r="AM33" i="27"/>
  <c r="C35" i="217" s="1"/>
  <c r="AM34" i="27"/>
  <c r="C35" i="218" s="1"/>
  <c r="AM35" i="27"/>
  <c r="C35" i="219" s="1"/>
  <c r="AM36" i="27"/>
  <c r="C35" i="238" s="1"/>
  <c r="AM37" i="27"/>
  <c r="C35" i="220" s="1"/>
  <c r="AM38" i="27"/>
  <c r="C35" i="221" s="1"/>
  <c r="AM39" i="27"/>
  <c r="C35" i="231" s="1"/>
  <c r="AM40" i="27"/>
  <c r="C35" i="222" s="1"/>
  <c r="AM41" i="27"/>
  <c r="C35" i="230" s="1"/>
  <c r="AM42" i="27"/>
  <c r="C35" i="229" s="1"/>
  <c r="AM43" i="27"/>
  <c r="C35" i="228" s="1"/>
  <c r="AM44" i="27"/>
  <c r="C35" i="227" s="1"/>
  <c r="AM45" i="27"/>
  <c r="C35" i="226" s="1"/>
  <c r="AM46" i="27"/>
  <c r="C35" i="225" s="1"/>
  <c r="AM47" i="27"/>
  <c r="C35" i="224" s="1"/>
  <c r="AM48" i="27"/>
  <c r="C35" i="223" s="1"/>
  <c r="AM49" i="27"/>
  <c r="C35" i="232" s="1"/>
  <c r="AM50" i="27"/>
  <c r="C35" i="237" s="1"/>
  <c r="AM51" i="27"/>
  <c r="C35" i="236" s="1"/>
  <c r="AM52" i="27"/>
  <c r="C35" i="235" s="1"/>
  <c r="AM53" i="27"/>
  <c r="C35" i="234" s="1"/>
  <c r="AM54" i="27"/>
  <c r="C35" i="233" s="1"/>
  <c r="AL4" i="27"/>
  <c r="C34" i="188" s="1"/>
  <c r="AL5" i="27"/>
  <c r="C34" i="189" s="1"/>
  <c r="AL6" i="27"/>
  <c r="C34" i="190" s="1"/>
  <c r="AL7" i="27"/>
  <c r="C34" i="191" s="1"/>
  <c r="AL8" i="27"/>
  <c r="C34" i="192" s="1"/>
  <c r="AL9" i="27"/>
  <c r="C34" i="193" s="1"/>
  <c r="AL10" i="27"/>
  <c r="C34" i="194" s="1"/>
  <c r="AL11" i="27"/>
  <c r="C34" i="195" s="1"/>
  <c r="AL12" i="27"/>
  <c r="C34" i="196" s="1"/>
  <c r="AL13" i="27"/>
  <c r="C34" i="197" s="1"/>
  <c r="AL14" i="27"/>
  <c r="C34" i="198" s="1"/>
  <c r="AL15" i="27"/>
  <c r="C34" i="199" s="1"/>
  <c r="AL16" i="27"/>
  <c r="C34" i="200" s="1"/>
  <c r="AL17" i="27"/>
  <c r="C34" i="201" s="1"/>
  <c r="AL18" i="27"/>
  <c r="C34" i="202" s="1"/>
  <c r="AL19" i="27"/>
  <c r="C34" i="203" s="1"/>
  <c r="AL20" i="27"/>
  <c r="C34" i="204" s="1"/>
  <c r="AL21" i="27"/>
  <c r="C34" i="205" s="1"/>
  <c r="AL22" i="27"/>
  <c r="C34" i="215" s="1"/>
  <c r="AL23" i="27"/>
  <c r="C34" i="214" s="1"/>
  <c r="AL24" i="27"/>
  <c r="C34" i="213" s="1"/>
  <c r="AL25" i="27"/>
  <c r="C34" i="212" s="1"/>
  <c r="AL26" i="27"/>
  <c r="C34" i="211" s="1"/>
  <c r="AL27" i="27"/>
  <c r="C34" i="210" s="1"/>
  <c r="AL28" i="27"/>
  <c r="C34" i="209" s="1"/>
  <c r="AL29" i="27"/>
  <c r="C34" i="208" s="1"/>
  <c r="AL30" i="27"/>
  <c r="C34" i="207" s="1"/>
  <c r="AL31" i="27"/>
  <c r="C34" i="206" s="1"/>
  <c r="AL32" i="27"/>
  <c r="C34" i="216" s="1"/>
  <c r="AL33" i="27"/>
  <c r="C34" i="217" s="1"/>
  <c r="AL34" i="27"/>
  <c r="C34" i="218" s="1"/>
  <c r="AL35" i="27"/>
  <c r="C34" i="219" s="1"/>
  <c r="AL36" i="27"/>
  <c r="C34" i="238" s="1"/>
  <c r="AL37" i="27"/>
  <c r="C34" i="220" s="1"/>
  <c r="AL38" i="27"/>
  <c r="C34" i="221" s="1"/>
  <c r="AL39" i="27"/>
  <c r="C34" i="231" s="1"/>
  <c r="AL40" i="27"/>
  <c r="C34" i="222" s="1"/>
  <c r="AL41" i="27"/>
  <c r="C34" i="230" s="1"/>
  <c r="AL42" i="27"/>
  <c r="C34" i="229" s="1"/>
  <c r="AL43" i="27"/>
  <c r="C34" i="228" s="1"/>
  <c r="AL44" i="27"/>
  <c r="C34" i="227" s="1"/>
  <c r="AL45" i="27"/>
  <c r="C34" i="226" s="1"/>
  <c r="AL46" i="27"/>
  <c r="C34" i="225" s="1"/>
  <c r="AL47" i="27"/>
  <c r="C34" i="224" s="1"/>
  <c r="AL48" i="27"/>
  <c r="C34" i="223" s="1"/>
  <c r="AL49" i="27"/>
  <c r="C34" i="232" s="1"/>
  <c r="AL50" i="27"/>
  <c r="C34" i="237" s="1"/>
  <c r="AL51" i="27"/>
  <c r="C34" i="236" s="1"/>
  <c r="AL52" i="27"/>
  <c r="C34" i="235" s="1"/>
  <c r="AL53" i="27"/>
  <c r="C34" i="234" s="1"/>
  <c r="AL54" i="27"/>
  <c r="C34" i="233" s="1"/>
  <c r="AK4" i="27"/>
  <c r="AK5" i="27"/>
  <c r="AK6" i="27"/>
  <c r="AK7" i="27"/>
  <c r="AK8" i="27"/>
  <c r="AK9" i="27"/>
  <c r="AK10" i="27"/>
  <c r="AK11" i="27"/>
  <c r="AK12" i="27"/>
  <c r="AK13" i="27"/>
  <c r="AK14" i="27"/>
  <c r="AK15" i="27"/>
  <c r="AK16" i="27"/>
  <c r="AK17" i="27"/>
  <c r="AK18" i="27"/>
  <c r="AK19" i="27"/>
  <c r="AK20" i="27"/>
  <c r="AK21" i="27"/>
  <c r="AK22" i="27"/>
  <c r="AK23" i="27"/>
  <c r="AK24" i="27"/>
  <c r="AK25" i="27"/>
  <c r="AK26" i="27"/>
  <c r="AK27" i="27"/>
  <c r="AK28" i="27"/>
  <c r="AK29" i="27"/>
  <c r="AK30" i="27"/>
  <c r="AK31" i="27"/>
  <c r="AK32" i="27"/>
  <c r="AK33" i="27"/>
  <c r="AK34" i="27"/>
  <c r="AK35" i="27"/>
  <c r="AK36" i="27"/>
  <c r="AK37" i="27"/>
  <c r="AK38" i="27"/>
  <c r="AK39" i="27"/>
  <c r="AK40" i="27"/>
  <c r="AK41" i="27"/>
  <c r="AK42" i="27"/>
  <c r="AK43" i="27"/>
  <c r="AK44" i="27"/>
  <c r="AK45" i="27"/>
  <c r="AK46" i="27"/>
  <c r="AK47" i="27"/>
  <c r="AK48" i="27"/>
  <c r="AK49" i="27"/>
  <c r="AK50" i="27"/>
  <c r="AK51" i="27"/>
  <c r="AK52" i="27"/>
  <c r="AK53" i="27"/>
  <c r="AK54" i="27"/>
  <c r="AJ4" i="27"/>
  <c r="AJ5" i="27"/>
  <c r="AJ6" i="27"/>
  <c r="AJ7" i="27"/>
  <c r="AJ8" i="27"/>
  <c r="AJ9" i="27"/>
  <c r="AJ10" i="27"/>
  <c r="AJ11" i="27"/>
  <c r="AJ12" i="27"/>
  <c r="AJ13" i="27"/>
  <c r="AJ14" i="27"/>
  <c r="AJ15" i="27"/>
  <c r="AJ16" i="27"/>
  <c r="AJ17" i="27"/>
  <c r="AJ18" i="27"/>
  <c r="AJ19" i="27"/>
  <c r="AJ20" i="27"/>
  <c r="AJ21" i="27"/>
  <c r="AJ22" i="27"/>
  <c r="AJ23" i="27"/>
  <c r="AJ24" i="27"/>
  <c r="AJ25" i="27"/>
  <c r="AJ26" i="27"/>
  <c r="AJ27" i="27"/>
  <c r="AJ28" i="27"/>
  <c r="AJ29" i="27"/>
  <c r="AJ30" i="27"/>
  <c r="AJ31" i="27"/>
  <c r="AJ32" i="27"/>
  <c r="AJ33" i="27"/>
  <c r="AJ34" i="27"/>
  <c r="AJ35" i="27"/>
  <c r="AJ36" i="27"/>
  <c r="AJ37" i="27"/>
  <c r="AJ38" i="27"/>
  <c r="AJ39" i="27"/>
  <c r="AJ40" i="27"/>
  <c r="AJ41" i="27"/>
  <c r="AJ42" i="27"/>
  <c r="AJ43" i="27"/>
  <c r="AJ44" i="27"/>
  <c r="AJ45" i="27"/>
  <c r="AJ46" i="27"/>
  <c r="AJ47" i="27"/>
  <c r="AJ48" i="27"/>
  <c r="AJ49" i="27"/>
  <c r="AJ50" i="27"/>
  <c r="AJ51" i="27"/>
  <c r="AJ52" i="27"/>
  <c r="AJ53" i="27"/>
  <c r="AJ54" i="27"/>
  <c r="AI4" i="27"/>
  <c r="AI5" i="27"/>
  <c r="AI6" i="27"/>
  <c r="AI7" i="27"/>
  <c r="AI8" i="27"/>
  <c r="AI9" i="27"/>
  <c r="AI10" i="27"/>
  <c r="AI11" i="27"/>
  <c r="AI12" i="27"/>
  <c r="AI13" i="27"/>
  <c r="AI14" i="27"/>
  <c r="AI15" i="27"/>
  <c r="AI16" i="27"/>
  <c r="AI17" i="27"/>
  <c r="AI18" i="27"/>
  <c r="AI19" i="27"/>
  <c r="AI20" i="27"/>
  <c r="AI21" i="27"/>
  <c r="AI22" i="27"/>
  <c r="AI23" i="27"/>
  <c r="AI24" i="27"/>
  <c r="AI25" i="27"/>
  <c r="AI26" i="27"/>
  <c r="AI27" i="27"/>
  <c r="AI28" i="27"/>
  <c r="AI29" i="27"/>
  <c r="AI30" i="27"/>
  <c r="AI31" i="27"/>
  <c r="AI32" i="27"/>
  <c r="AI33" i="27"/>
  <c r="AI34" i="27"/>
  <c r="AI35" i="27"/>
  <c r="AI36" i="27"/>
  <c r="AI37" i="27"/>
  <c r="AI38" i="27"/>
  <c r="AI39" i="27"/>
  <c r="AI40" i="27"/>
  <c r="AI41" i="27"/>
  <c r="AI42" i="27"/>
  <c r="AI43" i="27"/>
  <c r="AI44" i="27"/>
  <c r="AI45" i="27"/>
  <c r="AI46" i="27"/>
  <c r="AI47" i="27"/>
  <c r="AI48" i="27"/>
  <c r="AI49" i="27"/>
  <c r="AI50" i="27"/>
  <c r="AI51" i="27"/>
  <c r="AI52" i="27"/>
  <c r="AI53" i="27"/>
  <c r="AI54" i="27"/>
  <c r="AH4" i="27"/>
  <c r="C30" i="188" s="1"/>
  <c r="AH5" i="27"/>
  <c r="C30" i="189" s="1"/>
  <c r="AH6" i="27"/>
  <c r="C30" i="190" s="1"/>
  <c r="AH7" i="27"/>
  <c r="C30" i="191" s="1"/>
  <c r="AH8" i="27"/>
  <c r="C30" i="192" s="1"/>
  <c r="AH9" i="27"/>
  <c r="C30" i="193" s="1"/>
  <c r="AH10" i="27"/>
  <c r="C30" i="194" s="1"/>
  <c r="AH11" i="27"/>
  <c r="C30" i="195" s="1"/>
  <c r="AH12" i="27"/>
  <c r="C30" i="196" s="1"/>
  <c r="AH13" i="27"/>
  <c r="C30" i="197" s="1"/>
  <c r="AH14" i="27"/>
  <c r="C30" i="198" s="1"/>
  <c r="AH15" i="27"/>
  <c r="C30" i="199" s="1"/>
  <c r="AH16" i="27"/>
  <c r="C30" i="200" s="1"/>
  <c r="AH17" i="27"/>
  <c r="C30" i="201" s="1"/>
  <c r="AH18" i="27"/>
  <c r="C30" i="202" s="1"/>
  <c r="AH19" i="27"/>
  <c r="C30" i="203" s="1"/>
  <c r="AH20" i="27"/>
  <c r="C30" i="204" s="1"/>
  <c r="AH21" i="27"/>
  <c r="C30" i="205" s="1"/>
  <c r="AH22" i="27"/>
  <c r="C30" i="215" s="1"/>
  <c r="AH23" i="27"/>
  <c r="C30" i="214" s="1"/>
  <c r="AH24" i="27"/>
  <c r="C30" i="213" s="1"/>
  <c r="AH25" i="27"/>
  <c r="C30" i="212" s="1"/>
  <c r="AH26" i="27"/>
  <c r="C30" i="211" s="1"/>
  <c r="AH27" i="27"/>
  <c r="C30" i="210" s="1"/>
  <c r="AH28" i="27"/>
  <c r="C30" i="209" s="1"/>
  <c r="AH29" i="27"/>
  <c r="C30" i="208" s="1"/>
  <c r="AH30" i="27"/>
  <c r="C30" i="207" s="1"/>
  <c r="AH31" i="27"/>
  <c r="C30" i="206" s="1"/>
  <c r="AH32" i="27"/>
  <c r="C30" i="216" s="1"/>
  <c r="AH33" i="27"/>
  <c r="C30" i="217" s="1"/>
  <c r="AH34" i="27"/>
  <c r="C30" i="218" s="1"/>
  <c r="AH35" i="27"/>
  <c r="C30" i="219" s="1"/>
  <c r="AH36" i="27"/>
  <c r="C30" i="238" s="1"/>
  <c r="AH37" i="27"/>
  <c r="C30" i="220" s="1"/>
  <c r="AH38" i="27"/>
  <c r="C30" i="221" s="1"/>
  <c r="AH39" i="27"/>
  <c r="C30" i="231" s="1"/>
  <c r="AH40" i="27"/>
  <c r="C30" i="222" s="1"/>
  <c r="AH41" i="27"/>
  <c r="C30" i="230" s="1"/>
  <c r="AH42" i="27"/>
  <c r="C30" i="229" s="1"/>
  <c r="AH43" i="27"/>
  <c r="C30" i="228" s="1"/>
  <c r="AH44" i="27"/>
  <c r="C30" i="227" s="1"/>
  <c r="AH45" i="27"/>
  <c r="C30" i="226" s="1"/>
  <c r="AH46" i="27"/>
  <c r="C30" i="225" s="1"/>
  <c r="AH47" i="27"/>
  <c r="C30" i="224" s="1"/>
  <c r="AH48" i="27"/>
  <c r="C30" i="223" s="1"/>
  <c r="AH49" i="27"/>
  <c r="C30" i="232" s="1"/>
  <c r="AH50" i="27"/>
  <c r="C30" i="237" s="1"/>
  <c r="AH51" i="27"/>
  <c r="C30" i="236" s="1"/>
  <c r="AH52" i="27"/>
  <c r="C30" i="235" s="1"/>
  <c r="AH53" i="27"/>
  <c r="C30" i="234" s="1"/>
  <c r="AH54" i="27"/>
  <c r="C30" i="233" s="1"/>
  <c r="AG4" i="27"/>
  <c r="C29" i="188" s="1"/>
  <c r="AG5" i="27"/>
  <c r="C29" i="189" s="1"/>
  <c r="AG6" i="27"/>
  <c r="C29" i="190" s="1"/>
  <c r="AG7" i="27"/>
  <c r="C29" i="191" s="1"/>
  <c r="AG8" i="27"/>
  <c r="C29" i="192" s="1"/>
  <c r="AG9" i="27"/>
  <c r="C29" i="193" s="1"/>
  <c r="AG10" i="27"/>
  <c r="C29" i="194" s="1"/>
  <c r="AG11" i="27"/>
  <c r="C29" i="195" s="1"/>
  <c r="AG12" i="27"/>
  <c r="C29" i="196" s="1"/>
  <c r="AG13" i="27"/>
  <c r="C29" i="197" s="1"/>
  <c r="AG14" i="27"/>
  <c r="C29" i="198" s="1"/>
  <c r="AG15" i="27"/>
  <c r="C29" i="199" s="1"/>
  <c r="AG16" i="27"/>
  <c r="C29" i="200" s="1"/>
  <c r="AG17" i="27"/>
  <c r="C29" i="201" s="1"/>
  <c r="AG18" i="27"/>
  <c r="C29" i="202" s="1"/>
  <c r="AG19" i="27"/>
  <c r="C29" i="203" s="1"/>
  <c r="AG20" i="27"/>
  <c r="C29" i="204" s="1"/>
  <c r="AG21" i="27"/>
  <c r="C29" i="205" s="1"/>
  <c r="AG22" i="27"/>
  <c r="C29" i="215" s="1"/>
  <c r="AG23" i="27"/>
  <c r="C29" i="214" s="1"/>
  <c r="AG24" i="27"/>
  <c r="C29" i="213" s="1"/>
  <c r="AG25" i="27"/>
  <c r="C29" i="212" s="1"/>
  <c r="AG26" i="27"/>
  <c r="C29" i="211" s="1"/>
  <c r="AG27" i="27"/>
  <c r="C29" i="210" s="1"/>
  <c r="AG28" i="27"/>
  <c r="C29" i="209" s="1"/>
  <c r="AG29" i="27"/>
  <c r="C29" i="208" s="1"/>
  <c r="AG30" i="27"/>
  <c r="C29" i="207" s="1"/>
  <c r="AG31" i="27"/>
  <c r="C29" i="206" s="1"/>
  <c r="AG32" i="27"/>
  <c r="C29" i="216" s="1"/>
  <c r="AG33" i="27"/>
  <c r="C29" i="217" s="1"/>
  <c r="AG34" i="27"/>
  <c r="C29" i="218" s="1"/>
  <c r="AG35" i="27"/>
  <c r="C29" i="219" s="1"/>
  <c r="AG36" i="27"/>
  <c r="C29" i="238" s="1"/>
  <c r="AG37" i="27"/>
  <c r="C29" i="220" s="1"/>
  <c r="AG38" i="27"/>
  <c r="C29" i="221" s="1"/>
  <c r="AG39" i="27"/>
  <c r="C29" i="231" s="1"/>
  <c r="AG40" i="27"/>
  <c r="C29" i="222" s="1"/>
  <c r="AG41" i="27"/>
  <c r="C29" i="230" s="1"/>
  <c r="AG42" i="27"/>
  <c r="C29" i="229" s="1"/>
  <c r="AG43" i="27"/>
  <c r="C29" i="228" s="1"/>
  <c r="AG44" i="27"/>
  <c r="C29" i="227" s="1"/>
  <c r="AG45" i="27"/>
  <c r="C29" i="226" s="1"/>
  <c r="AG46" i="27"/>
  <c r="C29" i="225" s="1"/>
  <c r="AG47" i="27"/>
  <c r="C29" i="224" s="1"/>
  <c r="AG48" i="27"/>
  <c r="C29" i="223" s="1"/>
  <c r="AG49" i="27"/>
  <c r="C29" i="232" s="1"/>
  <c r="AG50" i="27"/>
  <c r="C29" i="237" s="1"/>
  <c r="AG51" i="27"/>
  <c r="C29" i="236" s="1"/>
  <c r="AG52" i="27"/>
  <c r="C29" i="235" s="1"/>
  <c r="AG53" i="27"/>
  <c r="C29" i="234" s="1"/>
  <c r="AG54" i="27"/>
  <c r="C29" i="233" s="1"/>
  <c r="AF4" i="27"/>
  <c r="C28" i="188" s="1"/>
  <c r="AF5" i="27"/>
  <c r="C28" i="189" s="1"/>
  <c r="AF6" i="27"/>
  <c r="C28" i="190" s="1"/>
  <c r="AF7" i="27"/>
  <c r="C28" i="191" s="1"/>
  <c r="AF8" i="27"/>
  <c r="C28" i="192" s="1"/>
  <c r="AF9" i="27"/>
  <c r="C28" i="193" s="1"/>
  <c r="AF10" i="27"/>
  <c r="C28" i="194" s="1"/>
  <c r="AF11" i="27"/>
  <c r="C28" i="195" s="1"/>
  <c r="AF12" i="27"/>
  <c r="C28" i="196" s="1"/>
  <c r="AF13" i="27"/>
  <c r="C28" i="197" s="1"/>
  <c r="AF14" i="27"/>
  <c r="C28" i="198" s="1"/>
  <c r="AF15" i="27"/>
  <c r="C28" i="199" s="1"/>
  <c r="AF16" i="27"/>
  <c r="C28" i="200" s="1"/>
  <c r="AF17" i="27"/>
  <c r="C28" i="201" s="1"/>
  <c r="AF18" i="27"/>
  <c r="C28" i="202" s="1"/>
  <c r="AF19" i="27"/>
  <c r="C28" i="203" s="1"/>
  <c r="AF20" i="27"/>
  <c r="C28" i="204" s="1"/>
  <c r="AF21" i="27"/>
  <c r="C28" i="205" s="1"/>
  <c r="AF22" i="27"/>
  <c r="C28" i="215" s="1"/>
  <c r="AF23" i="27"/>
  <c r="C28" i="214" s="1"/>
  <c r="AF24" i="27"/>
  <c r="C28" i="213" s="1"/>
  <c r="AF25" i="27"/>
  <c r="C28" i="212" s="1"/>
  <c r="AF26" i="27"/>
  <c r="C28" i="211" s="1"/>
  <c r="AF27" i="27"/>
  <c r="C28" i="210" s="1"/>
  <c r="AF28" i="27"/>
  <c r="C28" i="209" s="1"/>
  <c r="AF29" i="27"/>
  <c r="C28" i="208" s="1"/>
  <c r="AF30" i="27"/>
  <c r="C28" i="207" s="1"/>
  <c r="AF31" i="27"/>
  <c r="C28" i="206" s="1"/>
  <c r="AF32" i="27"/>
  <c r="C28" i="216" s="1"/>
  <c r="AF33" i="27"/>
  <c r="C28" i="217" s="1"/>
  <c r="AF34" i="27"/>
  <c r="C28" i="218" s="1"/>
  <c r="AF35" i="27"/>
  <c r="C28" i="219" s="1"/>
  <c r="AF36" i="27"/>
  <c r="C28" i="238" s="1"/>
  <c r="AF37" i="27"/>
  <c r="C28" i="220" s="1"/>
  <c r="AF38" i="27"/>
  <c r="C28" i="221" s="1"/>
  <c r="AF39" i="27"/>
  <c r="C28" i="231" s="1"/>
  <c r="AF40" i="27"/>
  <c r="C28" i="222" s="1"/>
  <c r="AF41" i="27"/>
  <c r="C28" i="230" s="1"/>
  <c r="AF42" i="27"/>
  <c r="C28" i="229" s="1"/>
  <c r="AF43" i="27"/>
  <c r="C28" i="228" s="1"/>
  <c r="AF44" i="27"/>
  <c r="C28" i="227" s="1"/>
  <c r="AF45" i="27"/>
  <c r="C28" i="226" s="1"/>
  <c r="AF46" i="27"/>
  <c r="C28" i="225" s="1"/>
  <c r="AF47" i="27"/>
  <c r="C28" i="224" s="1"/>
  <c r="AF48" i="27"/>
  <c r="C28" i="223" s="1"/>
  <c r="AF49" i="27"/>
  <c r="C28" i="232" s="1"/>
  <c r="AF50" i="27"/>
  <c r="C28" i="237" s="1"/>
  <c r="AF51" i="27"/>
  <c r="C28" i="236" s="1"/>
  <c r="AF52" i="27"/>
  <c r="C28" i="235" s="1"/>
  <c r="AF53" i="27"/>
  <c r="C28" i="234" s="1"/>
  <c r="AF54" i="27"/>
  <c r="C28" i="233" s="1"/>
  <c r="AE4" i="27"/>
  <c r="C27" i="188" s="1"/>
  <c r="AE5" i="27"/>
  <c r="C27" i="189" s="1"/>
  <c r="AE6" i="27"/>
  <c r="C27" i="190" s="1"/>
  <c r="AE7" i="27"/>
  <c r="C27" i="191" s="1"/>
  <c r="AE8" i="27"/>
  <c r="C27" i="192" s="1"/>
  <c r="AE9" i="27"/>
  <c r="C27" i="193" s="1"/>
  <c r="AE10" i="27"/>
  <c r="C27" i="194" s="1"/>
  <c r="AE11" i="27"/>
  <c r="C27" i="195" s="1"/>
  <c r="AE12" i="27"/>
  <c r="C27" i="196" s="1"/>
  <c r="AE13" i="27"/>
  <c r="C27" i="197" s="1"/>
  <c r="AE14" i="27"/>
  <c r="C27" i="198" s="1"/>
  <c r="AE15" i="27"/>
  <c r="C27" i="199" s="1"/>
  <c r="AE16" i="27"/>
  <c r="C27" i="200" s="1"/>
  <c r="AE17" i="27"/>
  <c r="C27" i="201" s="1"/>
  <c r="AE18" i="27"/>
  <c r="C27" i="202" s="1"/>
  <c r="AE19" i="27"/>
  <c r="C27" i="203" s="1"/>
  <c r="AE20" i="27"/>
  <c r="C27" i="204" s="1"/>
  <c r="AE21" i="27"/>
  <c r="C27" i="205" s="1"/>
  <c r="AE22" i="27"/>
  <c r="C27" i="215" s="1"/>
  <c r="AE23" i="27"/>
  <c r="C27" i="214" s="1"/>
  <c r="AE24" i="27"/>
  <c r="C27" i="213" s="1"/>
  <c r="AE25" i="27"/>
  <c r="C27" i="212" s="1"/>
  <c r="AE26" i="27"/>
  <c r="C27" i="211" s="1"/>
  <c r="AE27" i="27"/>
  <c r="C27" i="210" s="1"/>
  <c r="AE28" i="27"/>
  <c r="C27" i="209" s="1"/>
  <c r="AE29" i="27"/>
  <c r="C27" i="208" s="1"/>
  <c r="AE30" i="27"/>
  <c r="C27" i="207" s="1"/>
  <c r="AE31" i="27"/>
  <c r="C27" i="206" s="1"/>
  <c r="AE32" i="27"/>
  <c r="C27" i="216" s="1"/>
  <c r="AE33" i="27"/>
  <c r="C27" i="217" s="1"/>
  <c r="AE34" i="27"/>
  <c r="C27" i="218" s="1"/>
  <c r="AE35" i="27"/>
  <c r="C27" i="219" s="1"/>
  <c r="AE36" i="27"/>
  <c r="C27" i="238" s="1"/>
  <c r="AE37" i="27"/>
  <c r="C27" i="220" s="1"/>
  <c r="AE38" i="27"/>
  <c r="C27" i="221" s="1"/>
  <c r="AE39" i="27"/>
  <c r="C27" i="231" s="1"/>
  <c r="AE40" i="27"/>
  <c r="C27" i="222" s="1"/>
  <c r="AE41" i="27"/>
  <c r="C27" i="230" s="1"/>
  <c r="AE42" i="27"/>
  <c r="C27" i="229" s="1"/>
  <c r="AE43" i="27"/>
  <c r="C27" i="228" s="1"/>
  <c r="AE44" i="27"/>
  <c r="C27" i="227" s="1"/>
  <c r="AE45" i="27"/>
  <c r="C27" i="226" s="1"/>
  <c r="AE46" i="27"/>
  <c r="C27" i="225" s="1"/>
  <c r="AE47" i="27"/>
  <c r="C27" i="224" s="1"/>
  <c r="AE48" i="27"/>
  <c r="C27" i="223" s="1"/>
  <c r="AE49" i="27"/>
  <c r="C27" i="232" s="1"/>
  <c r="AE50" i="27"/>
  <c r="C27" i="237" s="1"/>
  <c r="AE51" i="27"/>
  <c r="C27" i="236" s="1"/>
  <c r="AE52" i="27"/>
  <c r="C27" i="235" s="1"/>
  <c r="AE53" i="27"/>
  <c r="C27" i="234" s="1"/>
  <c r="AE54" i="27"/>
  <c r="C27" i="233" s="1"/>
  <c r="AD4" i="27"/>
  <c r="C26" i="188" s="1"/>
  <c r="AD5" i="27"/>
  <c r="C26" i="189" s="1"/>
  <c r="AD6" i="27"/>
  <c r="C26" i="190" s="1"/>
  <c r="AD7" i="27"/>
  <c r="C26" i="191" s="1"/>
  <c r="AD8" i="27"/>
  <c r="C26" i="192" s="1"/>
  <c r="AD9" i="27"/>
  <c r="C26" i="193" s="1"/>
  <c r="AD10" i="27"/>
  <c r="C26" i="194" s="1"/>
  <c r="AD11" i="27"/>
  <c r="C26" i="195" s="1"/>
  <c r="AD12" i="27"/>
  <c r="C26" i="196" s="1"/>
  <c r="AD13" i="27"/>
  <c r="C26" i="197" s="1"/>
  <c r="AD14" i="27"/>
  <c r="C26" i="198" s="1"/>
  <c r="AD15" i="27"/>
  <c r="C26" i="199" s="1"/>
  <c r="AD16" i="27"/>
  <c r="C26" i="200" s="1"/>
  <c r="AD17" i="27"/>
  <c r="C26" i="201" s="1"/>
  <c r="AD18" i="27"/>
  <c r="C26" i="202" s="1"/>
  <c r="AD19" i="27"/>
  <c r="C26" i="203" s="1"/>
  <c r="AD20" i="27"/>
  <c r="C26" i="204" s="1"/>
  <c r="AD21" i="27"/>
  <c r="C26" i="205" s="1"/>
  <c r="AD22" i="27"/>
  <c r="C26" i="215" s="1"/>
  <c r="AD23" i="27"/>
  <c r="C26" i="214" s="1"/>
  <c r="AD24" i="27"/>
  <c r="C26" i="213" s="1"/>
  <c r="AD25" i="27"/>
  <c r="C26" i="212" s="1"/>
  <c r="AD26" i="27"/>
  <c r="C26" i="211" s="1"/>
  <c r="AD27" i="27"/>
  <c r="C26" i="210" s="1"/>
  <c r="AD28" i="27"/>
  <c r="C26" i="209" s="1"/>
  <c r="AD29" i="27"/>
  <c r="C26" i="208" s="1"/>
  <c r="AD30" i="27"/>
  <c r="C26" i="207" s="1"/>
  <c r="AD31" i="27"/>
  <c r="C26" i="206" s="1"/>
  <c r="AD32" i="27"/>
  <c r="C26" i="216" s="1"/>
  <c r="AD33" i="27"/>
  <c r="C26" i="217" s="1"/>
  <c r="AD34" i="27"/>
  <c r="C26" i="218" s="1"/>
  <c r="AD35" i="27"/>
  <c r="C26" i="219" s="1"/>
  <c r="AD36" i="27"/>
  <c r="C26" i="238" s="1"/>
  <c r="AD37" i="27"/>
  <c r="C26" i="220" s="1"/>
  <c r="AD38" i="27"/>
  <c r="C26" i="221" s="1"/>
  <c r="AD39" i="27"/>
  <c r="C26" i="231" s="1"/>
  <c r="AD40" i="27"/>
  <c r="C26" i="222" s="1"/>
  <c r="AD41" i="27"/>
  <c r="C26" i="230" s="1"/>
  <c r="AD42" i="27"/>
  <c r="C26" i="229" s="1"/>
  <c r="AD43" i="27"/>
  <c r="C26" i="228" s="1"/>
  <c r="AD44" i="27"/>
  <c r="C26" i="227" s="1"/>
  <c r="AD45" i="27"/>
  <c r="C26" i="226" s="1"/>
  <c r="AD46" i="27"/>
  <c r="C26" i="225" s="1"/>
  <c r="AD47" i="27"/>
  <c r="C26" i="224" s="1"/>
  <c r="AD48" i="27"/>
  <c r="C26" i="223" s="1"/>
  <c r="AD49" i="27"/>
  <c r="C26" i="232" s="1"/>
  <c r="AD50" i="27"/>
  <c r="C26" i="237" s="1"/>
  <c r="AD51" i="27"/>
  <c r="C26" i="236" s="1"/>
  <c r="AD52" i="27"/>
  <c r="C26" i="235" s="1"/>
  <c r="AD53" i="27"/>
  <c r="C26" i="234" s="1"/>
  <c r="AD54" i="27"/>
  <c r="C26" i="233" s="1"/>
  <c r="AC4" i="27"/>
  <c r="C25" i="188" s="1"/>
  <c r="AC5" i="27"/>
  <c r="C25" i="189" s="1"/>
  <c r="AC6" i="27"/>
  <c r="C25" i="190" s="1"/>
  <c r="AC7" i="27"/>
  <c r="C25" i="191" s="1"/>
  <c r="AC8" i="27"/>
  <c r="C25" i="192" s="1"/>
  <c r="AC9" i="27"/>
  <c r="C25" i="193" s="1"/>
  <c r="AC10" i="27"/>
  <c r="C25" i="194" s="1"/>
  <c r="AC11" i="27"/>
  <c r="C25" i="195" s="1"/>
  <c r="AC12" i="27"/>
  <c r="C25" i="196" s="1"/>
  <c r="AC13" i="27"/>
  <c r="C25" i="197" s="1"/>
  <c r="AC14" i="27"/>
  <c r="C25" i="198" s="1"/>
  <c r="AC15" i="27"/>
  <c r="C25" i="199" s="1"/>
  <c r="AC16" i="27"/>
  <c r="C25" i="200" s="1"/>
  <c r="AC17" i="27"/>
  <c r="C25" i="201" s="1"/>
  <c r="AC18" i="27"/>
  <c r="C25" i="202" s="1"/>
  <c r="AC19" i="27"/>
  <c r="C25" i="203" s="1"/>
  <c r="AC20" i="27"/>
  <c r="C25" i="204" s="1"/>
  <c r="AC21" i="27"/>
  <c r="C25" i="205" s="1"/>
  <c r="AC22" i="27"/>
  <c r="C25" i="215" s="1"/>
  <c r="AC23" i="27"/>
  <c r="C25" i="214" s="1"/>
  <c r="AC24" i="27"/>
  <c r="C25" i="213" s="1"/>
  <c r="AC25" i="27"/>
  <c r="C25" i="212" s="1"/>
  <c r="AC26" i="27"/>
  <c r="C25" i="211" s="1"/>
  <c r="AC27" i="27"/>
  <c r="AC28" i="27"/>
  <c r="C25" i="209" s="1"/>
  <c r="AC29" i="27"/>
  <c r="C25" i="208" s="1"/>
  <c r="AC30" i="27"/>
  <c r="C25" i="207" s="1"/>
  <c r="AC31" i="27"/>
  <c r="C25" i="206" s="1"/>
  <c r="AC32" i="27"/>
  <c r="C25" i="216" s="1"/>
  <c r="AC33" i="27"/>
  <c r="C25" i="217" s="1"/>
  <c r="AC34" i="27"/>
  <c r="C25" i="218" s="1"/>
  <c r="AC35" i="27"/>
  <c r="C25" i="219" s="1"/>
  <c r="AC36" i="27"/>
  <c r="C25" i="238" s="1"/>
  <c r="AC37" i="27"/>
  <c r="C25" i="220" s="1"/>
  <c r="AC38" i="27"/>
  <c r="C25" i="221" s="1"/>
  <c r="AC39" i="27"/>
  <c r="C25" i="231" s="1"/>
  <c r="AC40" i="27"/>
  <c r="C25" i="222" s="1"/>
  <c r="AC41" i="27"/>
  <c r="C25" i="230" s="1"/>
  <c r="AC42" i="27"/>
  <c r="C25" i="229" s="1"/>
  <c r="AC43" i="27"/>
  <c r="C25" i="228" s="1"/>
  <c r="AC44" i="27"/>
  <c r="C25" i="227" s="1"/>
  <c r="AC45" i="27"/>
  <c r="C25" i="226" s="1"/>
  <c r="AC46" i="27"/>
  <c r="C25" i="225" s="1"/>
  <c r="AC47" i="27"/>
  <c r="C25" i="224" s="1"/>
  <c r="AC48" i="27"/>
  <c r="C25" i="223" s="1"/>
  <c r="AC49" i="27"/>
  <c r="C25" i="232" s="1"/>
  <c r="AC50" i="27"/>
  <c r="C25" i="237" s="1"/>
  <c r="AC51" i="27"/>
  <c r="C25" i="236" s="1"/>
  <c r="AC52" i="27"/>
  <c r="C25" i="235" s="1"/>
  <c r="AC53" i="27"/>
  <c r="C25" i="234" s="1"/>
  <c r="AC54" i="27"/>
  <c r="C25" i="233" s="1"/>
  <c r="AB4" i="27"/>
  <c r="C24" i="188" s="1"/>
  <c r="AB5" i="27"/>
  <c r="C24" i="189" s="1"/>
  <c r="AB6" i="27"/>
  <c r="C24" i="190" s="1"/>
  <c r="AB7" i="27"/>
  <c r="C24" i="191" s="1"/>
  <c r="AB8" i="27"/>
  <c r="C24" i="192" s="1"/>
  <c r="AB9" i="27"/>
  <c r="C24" i="193" s="1"/>
  <c r="AB10" i="27"/>
  <c r="C24" i="194" s="1"/>
  <c r="AB11" i="27"/>
  <c r="C24" i="195" s="1"/>
  <c r="AB12" i="27"/>
  <c r="C24" i="196" s="1"/>
  <c r="AB13" i="27"/>
  <c r="C24" i="197" s="1"/>
  <c r="AB14" i="27"/>
  <c r="C24" i="198" s="1"/>
  <c r="AB15" i="27"/>
  <c r="C24" i="199" s="1"/>
  <c r="AB16" i="27"/>
  <c r="C24" i="200" s="1"/>
  <c r="AB17" i="27"/>
  <c r="C24" i="201" s="1"/>
  <c r="AB18" i="27"/>
  <c r="C24" i="202" s="1"/>
  <c r="AB19" i="27"/>
  <c r="C24" i="203" s="1"/>
  <c r="AB20" i="27"/>
  <c r="C24" i="204" s="1"/>
  <c r="AB21" i="27"/>
  <c r="C24" i="205" s="1"/>
  <c r="AB22" i="27"/>
  <c r="C24" i="215" s="1"/>
  <c r="AB23" i="27"/>
  <c r="C24" i="214" s="1"/>
  <c r="AB24" i="27"/>
  <c r="C24" i="213" s="1"/>
  <c r="AB25" i="27"/>
  <c r="C24" i="212" s="1"/>
  <c r="AB26" i="27"/>
  <c r="C24" i="211" s="1"/>
  <c r="AB27" i="27"/>
  <c r="AB28" i="27"/>
  <c r="C24" i="209" s="1"/>
  <c r="AB29" i="27"/>
  <c r="C24" i="208" s="1"/>
  <c r="AB30" i="27"/>
  <c r="C24" i="207" s="1"/>
  <c r="AB31" i="27"/>
  <c r="C24" i="206" s="1"/>
  <c r="AB32" i="27"/>
  <c r="C24" i="216" s="1"/>
  <c r="AB33" i="27"/>
  <c r="C24" i="217" s="1"/>
  <c r="AB34" i="27"/>
  <c r="C24" i="218" s="1"/>
  <c r="AB35" i="27"/>
  <c r="C24" i="219" s="1"/>
  <c r="AB36" i="27"/>
  <c r="C24" i="238" s="1"/>
  <c r="AB37" i="27"/>
  <c r="C24" i="220" s="1"/>
  <c r="AB38" i="27"/>
  <c r="C24" i="221" s="1"/>
  <c r="AB39" i="27"/>
  <c r="C24" i="231" s="1"/>
  <c r="AB40" i="27"/>
  <c r="C24" i="222" s="1"/>
  <c r="AB41" i="27"/>
  <c r="C24" i="230" s="1"/>
  <c r="AB42" i="27"/>
  <c r="C24" i="229" s="1"/>
  <c r="AB43" i="27"/>
  <c r="C24" i="228" s="1"/>
  <c r="AB44" i="27"/>
  <c r="C24" i="227" s="1"/>
  <c r="AB45" i="27"/>
  <c r="C24" i="226" s="1"/>
  <c r="AB46" i="27"/>
  <c r="C24" i="225" s="1"/>
  <c r="AB47" i="27"/>
  <c r="C24" i="224" s="1"/>
  <c r="AB48" i="27"/>
  <c r="C24" i="223" s="1"/>
  <c r="AB49" i="27"/>
  <c r="C24" i="232" s="1"/>
  <c r="AB50" i="27"/>
  <c r="C24" i="237" s="1"/>
  <c r="AB51" i="27"/>
  <c r="C24" i="236" s="1"/>
  <c r="AB52" i="27"/>
  <c r="C24" i="235" s="1"/>
  <c r="AB53" i="27"/>
  <c r="C24" i="234" s="1"/>
  <c r="AB54" i="27"/>
  <c r="C24" i="233" s="1"/>
  <c r="AA4" i="27"/>
  <c r="C23" i="188" s="1"/>
  <c r="AA5" i="27"/>
  <c r="C23" i="189" s="1"/>
  <c r="AA6" i="27"/>
  <c r="C23" i="190" s="1"/>
  <c r="AA7" i="27"/>
  <c r="C23" i="191" s="1"/>
  <c r="AA8" i="27"/>
  <c r="C23" i="192" s="1"/>
  <c r="AA9" i="27"/>
  <c r="C23" i="193" s="1"/>
  <c r="AA10" i="27"/>
  <c r="C23" i="194" s="1"/>
  <c r="AA11" i="27"/>
  <c r="C23" i="195" s="1"/>
  <c r="AA12" i="27"/>
  <c r="C23" i="196" s="1"/>
  <c r="AA13" i="27"/>
  <c r="C23" i="197" s="1"/>
  <c r="AA14" i="27"/>
  <c r="C23" i="198" s="1"/>
  <c r="AA15" i="27"/>
  <c r="C23" i="199" s="1"/>
  <c r="AA16" i="27"/>
  <c r="C23" i="200" s="1"/>
  <c r="AA17" i="27"/>
  <c r="C23" i="201" s="1"/>
  <c r="AA18" i="27"/>
  <c r="C23" i="202" s="1"/>
  <c r="AA19" i="27"/>
  <c r="C23" i="203" s="1"/>
  <c r="AA20" i="27"/>
  <c r="C23" i="204" s="1"/>
  <c r="AA21" i="27"/>
  <c r="C23" i="205" s="1"/>
  <c r="AA22" i="27"/>
  <c r="C23" i="215" s="1"/>
  <c r="AA23" i="27"/>
  <c r="C23" i="214" s="1"/>
  <c r="AA24" i="27"/>
  <c r="C23" i="213" s="1"/>
  <c r="AA25" i="27"/>
  <c r="C23" i="212" s="1"/>
  <c r="AA26" i="27"/>
  <c r="C23" i="211" s="1"/>
  <c r="AA27" i="27"/>
  <c r="AA28" i="27"/>
  <c r="C23" i="209" s="1"/>
  <c r="AA29" i="27"/>
  <c r="C23" i="208" s="1"/>
  <c r="AA30" i="27"/>
  <c r="C23" i="207" s="1"/>
  <c r="AA31" i="27"/>
  <c r="C23" i="206" s="1"/>
  <c r="AA32" i="27"/>
  <c r="C23" i="216" s="1"/>
  <c r="AA33" i="27"/>
  <c r="C23" i="217" s="1"/>
  <c r="AA34" i="27"/>
  <c r="C23" i="218" s="1"/>
  <c r="AA35" i="27"/>
  <c r="C23" i="219" s="1"/>
  <c r="AA36" i="27"/>
  <c r="C23" i="238" s="1"/>
  <c r="AA37" i="27"/>
  <c r="C23" i="220" s="1"/>
  <c r="AA38" i="27"/>
  <c r="C23" i="221" s="1"/>
  <c r="AA39" i="27"/>
  <c r="C23" i="231" s="1"/>
  <c r="AA40" i="27"/>
  <c r="C23" i="222" s="1"/>
  <c r="AA41" i="27"/>
  <c r="C23" i="230" s="1"/>
  <c r="AA42" i="27"/>
  <c r="C23" i="229" s="1"/>
  <c r="AA43" i="27"/>
  <c r="C23" i="228" s="1"/>
  <c r="AA44" i="27"/>
  <c r="C23" i="227" s="1"/>
  <c r="AA45" i="27"/>
  <c r="C23" i="226" s="1"/>
  <c r="AA46" i="27"/>
  <c r="C23" i="225" s="1"/>
  <c r="AA47" i="27"/>
  <c r="C23" i="224" s="1"/>
  <c r="AA48" i="27"/>
  <c r="C23" i="223" s="1"/>
  <c r="AA49" i="27"/>
  <c r="C23" i="232" s="1"/>
  <c r="AA50" i="27"/>
  <c r="C23" i="237" s="1"/>
  <c r="AA51" i="27"/>
  <c r="C23" i="236" s="1"/>
  <c r="AA52" i="27"/>
  <c r="C23" i="235" s="1"/>
  <c r="AA53" i="27"/>
  <c r="C23" i="234" s="1"/>
  <c r="AA54" i="27"/>
  <c r="C23" i="233" s="1"/>
  <c r="Z4" i="27"/>
  <c r="C22" i="188" s="1"/>
  <c r="Z5" i="27"/>
  <c r="C22" i="189" s="1"/>
  <c r="Z6" i="27"/>
  <c r="C22" i="190" s="1"/>
  <c r="Z7" i="27"/>
  <c r="C22" i="191" s="1"/>
  <c r="Z8" i="27"/>
  <c r="C22" i="192" s="1"/>
  <c r="Z9" i="27"/>
  <c r="C22" i="193" s="1"/>
  <c r="Z10" i="27"/>
  <c r="C22" i="194" s="1"/>
  <c r="Z11" i="27"/>
  <c r="C22" i="195" s="1"/>
  <c r="Z12" i="27"/>
  <c r="C22" i="196" s="1"/>
  <c r="Z13" i="27"/>
  <c r="C22" i="197" s="1"/>
  <c r="Z14" i="27"/>
  <c r="C22" i="198" s="1"/>
  <c r="Z15" i="27"/>
  <c r="C22" i="199" s="1"/>
  <c r="Z16" i="27"/>
  <c r="C22" i="200" s="1"/>
  <c r="Z17" i="27"/>
  <c r="C22" i="201" s="1"/>
  <c r="Z18" i="27"/>
  <c r="C22" i="202" s="1"/>
  <c r="Z19" i="27"/>
  <c r="C22" i="203" s="1"/>
  <c r="Z20" i="27"/>
  <c r="C22" i="204" s="1"/>
  <c r="Z21" i="27"/>
  <c r="C22" i="205" s="1"/>
  <c r="Z22" i="27"/>
  <c r="C22" i="215" s="1"/>
  <c r="Z23" i="27"/>
  <c r="C22" i="214" s="1"/>
  <c r="Z24" i="27"/>
  <c r="C22" i="213" s="1"/>
  <c r="Z25" i="27"/>
  <c r="C22" i="212" s="1"/>
  <c r="Z26" i="27"/>
  <c r="C22" i="211" s="1"/>
  <c r="Z27" i="27"/>
  <c r="C22" i="210" s="1"/>
  <c r="Z28" i="27"/>
  <c r="C22" i="209" s="1"/>
  <c r="Z29" i="27"/>
  <c r="C22" i="208" s="1"/>
  <c r="Z30" i="27"/>
  <c r="C22" i="207" s="1"/>
  <c r="Z31" i="27"/>
  <c r="C22" i="206" s="1"/>
  <c r="Z32" i="27"/>
  <c r="C22" i="216" s="1"/>
  <c r="Z33" i="27"/>
  <c r="C22" i="217" s="1"/>
  <c r="Z34" i="27"/>
  <c r="C22" i="218" s="1"/>
  <c r="Z35" i="27"/>
  <c r="C22" i="219" s="1"/>
  <c r="Z36" i="27"/>
  <c r="C22" i="238" s="1"/>
  <c r="Z37" i="27"/>
  <c r="C22" i="220" s="1"/>
  <c r="Z38" i="27"/>
  <c r="C22" i="221" s="1"/>
  <c r="Z39" i="27"/>
  <c r="C22" i="231" s="1"/>
  <c r="Z40" i="27"/>
  <c r="C22" i="222" s="1"/>
  <c r="Z41" i="27"/>
  <c r="C22" i="230" s="1"/>
  <c r="Z42" i="27"/>
  <c r="C22" i="229" s="1"/>
  <c r="Z43" i="27"/>
  <c r="C22" i="228" s="1"/>
  <c r="Z44" i="27"/>
  <c r="C22" i="227" s="1"/>
  <c r="Z45" i="27"/>
  <c r="C22" i="226" s="1"/>
  <c r="Z46" i="27"/>
  <c r="C22" i="225" s="1"/>
  <c r="Z47" i="27"/>
  <c r="C22" i="224" s="1"/>
  <c r="Z48" i="27"/>
  <c r="C22" i="223" s="1"/>
  <c r="Z49" i="27"/>
  <c r="C22" i="232" s="1"/>
  <c r="Z50" i="27"/>
  <c r="C22" i="237" s="1"/>
  <c r="Z51" i="27"/>
  <c r="C22" i="236" s="1"/>
  <c r="Z52" i="27"/>
  <c r="C22" i="235" s="1"/>
  <c r="Z53" i="27"/>
  <c r="C22" i="234" s="1"/>
  <c r="Z54" i="27"/>
  <c r="C22" i="233" s="1"/>
  <c r="Y4" i="27"/>
  <c r="Y5" i="27"/>
  <c r="Y6" i="27"/>
  <c r="Y7" i="27"/>
  <c r="Y8" i="27"/>
  <c r="Y9" i="27"/>
  <c r="Y10" i="27"/>
  <c r="Y11" i="27"/>
  <c r="Y12" i="27"/>
  <c r="Y13" i="27"/>
  <c r="Y14" i="27"/>
  <c r="Y15" i="27"/>
  <c r="Y16" i="27"/>
  <c r="Y17" i="27"/>
  <c r="Y18" i="27"/>
  <c r="Y19" i="27"/>
  <c r="Y20" i="27"/>
  <c r="Y21" i="27"/>
  <c r="Y22" i="27"/>
  <c r="Y23" i="27"/>
  <c r="Y24" i="27"/>
  <c r="Y25" i="27"/>
  <c r="Y26" i="27"/>
  <c r="Y27" i="27"/>
  <c r="Y28" i="27"/>
  <c r="Y29" i="27"/>
  <c r="Y30" i="27"/>
  <c r="Y31" i="27"/>
  <c r="Y32" i="27"/>
  <c r="Y33" i="27"/>
  <c r="Y34" i="27"/>
  <c r="Y35" i="27"/>
  <c r="Y36" i="27"/>
  <c r="Y37" i="27"/>
  <c r="Y38" i="27"/>
  <c r="Y39" i="27"/>
  <c r="Y40" i="27"/>
  <c r="Y41" i="27"/>
  <c r="Y42" i="27"/>
  <c r="Y43" i="27"/>
  <c r="Y44" i="27"/>
  <c r="Y45" i="27"/>
  <c r="Y46" i="27"/>
  <c r="Y47" i="27"/>
  <c r="Y48" i="27"/>
  <c r="Y49" i="27"/>
  <c r="Y50" i="27"/>
  <c r="Y51" i="27"/>
  <c r="Y52" i="27"/>
  <c r="Y53" i="27"/>
  <c r="Y54" i="27"/>
  <c r="X4" i="27"/>
  <c r="X5" i="27"/>
  <c r="X6" i="27"/>
  <c r="X7" i="27"/>
  <c r="X8" i="27"/>
  <c r="X9" i="27"/>
  <c r="X10" i="27"/>
  <c r="X11" i="27"/>
  <c r="X12" i="27"/>
  <c r="X13" i="27"/>
  <c r="X14" i="27"/>
  <c r="X15" i="27"/>
  <c r="X16" i="27"/>
  <c r="X17" i="27"/>
  <c r="X18" i="27"/>
  <c r="X19" i="27"/>
  <c r="X20" i="27"/>
  <c r="X21" i="27"/>
  <c r="X22" i="27"/>
  <c r="X23" i="27"/>
  <c r="X24" i="27"/>
  <c r="X25" i="27"/>
  <c r="X26" i="27"/>
  <c r="X27" i="27"/>
  <c r="X28" i="27"/>
  <c r="X29" i="27"/>
  <c r="X30" i="27"/>
  <c r="X31" i="27"/>
  <c r="X32" i="27"/>
  <c r="X33" i="27"/>
  <c r="X34" i="27"/>
  <c r="X35" i="27"/>
  <c r="X36" i="27"/>
  <c r="X37" i="27"/>
  <c r="X38" i="27"/>
  <c r="X39" i="27"/>
  <c r="X40" i="27"/>
  <c r="X41" i="27"/>
  <c r="X42" i="27"/>
  <c r="X43" i="27"/>
  <c r="X44" i="27"/>
  <c r="X45" i="27"/>
  <c r="X46" i="27"/>
  <c r="X47" i="27"/>
  <c r="X48" i="27"/>
  <c r="X49" i="27"/>
  <c r="X50" i="27"/>
  <c r="X51" i="27"/>
  <c r="X52" i="27"/>
  <c r="X53" i="27"/>
  <c r="X54" i="27"/>
  <c r="W4" i="27"/>
  <c r="C19" i="188" s="1"/>
  <c r="W5" i="27"/>
  <c r="C19" i="189" s="1"/>
  <c r="W6" i="27"/>
  <c r="C19" i="190" s="1"/>
  <c r="W7" i="27"/>
  <c r="C19" i="191" s="1"/>
  <c r="W8" i="27"/>
  <c r="C19" i="192" s="1"/>
  <c r="W9" i="27"/>
  <c r="C19" i="193" s="1"/>
  <c r="W10" i="27"/>
  <c r="C19" i="194" s="1"/>
  <c r="W11" i="27"/>
  <c r="C19" i="195" s="1"/>
  <c r="W12" i="27"/>
  <c r="C19" i="196" s="1"/>
  <c r="W13" i="27"/>
  <c r="C19" i="197" s="1"/>
  <c r="W14" i="27"/>
  <c r="C19" i="198" s="1"/>
  <c r="W15" i="27"/>
  <c r="C19" i="199" s="1"/>
  <c r="W16" i="27"/>
  <c r="C19" i="200" s="1"/>
  <c r="W17" i="27"/>
  <c r="C19" i="201" s="1"/>
  <c r="W18" i="27"/>
  <c r="C19" i="202" s="1"/>
  <c r="W19" i="27"/>
  <c r="C19" i="203" s="1"/>
  <c r="W20" i="27"/>
  <c r="C19" i="204" s="1"/>
  <c r="W21" i="27"/>
  <c r="C19" i="205" s="1"/>
  <c r="W22" i="27"/>
  <c r="C19" i="215" s="1"/>
  <c r="W23" i="27"/>
  <c r="C19" i="214" s="1"/>
  <c r="W24" i="27"/>
  <c r="C19" i="213" s="1"/>
  <c r="W25" i="27"/>
  <c r="C19" i="212" s="1"/>
  <c r="W26" i="27"/>
  <c r="C19" i="211" s="1"/>
  <c r="W27" i="27"/>
  <c r="W28" i="27"/>
  <c r="C19" i="209" s="1"/>
  <c r="W29" i="27"/>
  <c r="C19" i="208" s="1"/>
  <c r="W30" i="27"/>
  <c r="C19" i="207" s="1"/>
  <c r="W31" i="27"/>
  <c r="C19" i="206" s="1"/>
  <c r="W32" i="27"/>
  <c r="C19" i="216" s="1"/>
  <c r="W33" i="27"/>
  <c r="C19" i="217" s="1"/>
  <c r="W34" i="27"/>
  <c r="C19" i="218" s="1"/>
  <c r="W35" i="27"/>
  <c r="C19" i="219" s="1"/>
  <c r="W36" i="27"/>
  <c r="C19" i="238" s="1"/>
  <c r="W37" i="27"/>
  <c r="C19" i="220" s="1"/>
  <c r="W38" i="27"/>
  <c r="C19" i="221" s="1"/>
  <c r="W39" i="27"/>
  <c r="C19" i="231" s="1"/>
  <c r="W40" i="27"/>
  <c r="C19" i="222" s="1"/>
  <c r="W41" i="27"/>
  <c r="C19" i="230" s="1"/>
  <c r="W42" i="27"/>
  <c r="C19" i="229" s="1"/>
  <c r="W43" i="27"/>
  <c r="C19" i="228" s="1"/>
  <c r="W44" i="27"/>
  <c r="C19" i="227" s="1"/>
  <c r="W45" i="27"/>
  <c r="C19" i="226" s="1"/>
  <c r="W46" i="27"/>
  <c r="C19" i="225" s="1"/>
  <c r="W47" i="27"/>
  <c r="C19" i="224" s="1"/>
  <c r="W48" i="27"/>
  <c r="C19" i="223" s="1"/>
  <c r="W49" i="27"/>
  <c r="C19" i="232" s="1"/>
  <c r="W50" i="27"/>
  <c r="C19" i="237" s="1"/>
  <c r="W51" i="27"/>
  <c r="C19" i="236" s="1"/>
  <c r="W52" i="27"/>
  <c r="C19" i="235" s="1"/>
  <c r="W53" i="27"/>
  <c r="C19" i="234" s="1"/>
  <c r="W54" i="27"/>
  <c r="C19" i="233" s="1"/>
  <c r="V4" i="27"/>
  <c r="C18" i="188" s="1"/>
  <c r="V5" i="27"/>
  <c r="C18" i="189" s="1"/>
  <c r="V6" i="27"/>
  <c r="C18" i="190" s="1"/>
  <c r="V7" i="27"/>
  <c r="C18" i="191" s="1"/>
  <c r="V8" i="27"/>
  <c r="C18" i="192" s="1"/>
  <c r="V9" i="27"/>
  <c r="C18" i="193" s="1"/>
  <c r="V10" i="27"/>
  <c r="C18" i="194" s="1"/>
  <c r="V11" i="27"/>
  <c r="C18" i="195" s="1"/>
  <c r="V12" i="27"/>
  <c r="C18" i="196" s="1"/>
  <c r="V13" i="27"/>
  <c r="C18" i="197" s="1"/>
  <c r="V14" i="27"/>
  <c r="C18" i="198" s="1"/>
  <c r="V15" i="27"/>
  <c r="C18" i="199" s="1"/>
  <c r="V16" i="27"/>
  <c r="C18" i="200" s="1"/>
  <c r="V17" i="27"/>
  <c r="C18" i="201" s="1"/>
  <c r="V18" i="27"/>
  <c r="C18" i="202" s="1"/>
  <c r="V19" i="27"/>
  <c r="C18" i="203" s="1"/>
  <c r="V20" i="27"/>
  <c r="C18" i="204" s="1"/>
  <c r="V21" i="27"/>
  <c r="C18" i="205" s="1"/>
  <c r="V22" i="27"/>
  <c r="C18" i="215" s="1"/>
  <c r="V23" i="27"/>
  <c r="C18" i="214" s="1"/>
  <c r="V24" i="27"/>
  <c r="C18" i="213" s="1"/>
  <c r="V25" i="27"/>
  <c r="C18" i="212" s="1"/>
  <c r="V26" i="27"/>
  <c r="C18" i="211" s="1"/>
  <c r="V27" i="27"/>
  <c r="C18" i="210" s="1"/>
  <c r="V28" i="27"/>
  <c r="C18" i="209" s="1"/>
  <c r="V29" i="27"/>
  <c r="C18" i="208" s="1"/>
  <c r="V30" i="27"/>
  <c r="C18" i="207" s="1"/>
  <c r="V31" i="27"/>
  <c r="C18" i="206" s="1"/>
  <c r="V32" i="27"/>
  <c r="C18" i="216" s="1"/>
  <c r="V33" i="27"/>
  <c r="C18" i="217" s="1"/>
  <c r="V34" i="27"/>
  <c r="C18" i="218" s="1"/>
  <c r="V35" i="27"/>
  <c r="C18" i="219" s="1"/>
  <c r="V36" i="27"/>
  <c r="C18" i="238" s="1"/>
  <c r="V37" i="27"/>
  <c r="C18" i="220" s="1"/>
  <c r="V38" i="27"/>
  <c r="C18" i="221" s="1"/>
  <c r="V39" i="27"/>
  <c r="C18" i="231" s="1"/>
  <c r="V40" i="27"/>
  <c r="C18" i="222" s="1"/>
  <c r="V41" i="27"/>
  <c r="C18" i="230" s="1"/>
  <c r="V42" i="27"/>
  <c r="C18" i="229" s="1"/>
  <c r="V43" i="27"/>
  <c r="C18" i="228" s="1"/>
  <c r="V44" i="27"/>
  <c r="C18" i="227" s="1"/>
  <c r="V45" i="27"/>
  <c r="C18" i="226" s="1"/>
  <c r="V46" i="27"/>
  <c r="C18" i="225" s="1"/>
  <c r="V47" i="27"/>
  <c r="C18" i="224" s="1"/>
  <c r="V48" i="27"/>
  <c r="C18" i="223" s="1"/>
  <c r="V49" i="27"/>
  <c r="C18" i="232" s="1"/>
  <c r="V50" i="27"/>
  <c r="C18" i="237" s="1"/>
  <c r="V51" i="27"/>
  <c r="C18" i="236" s="1"/>
  <c r="V52" i="27"/>
  <c r="C18" i="235" s="1"/>
  <c r="V53" i="27"/>
  <c r="C18" i="234" s="1"/>
  <c r="V54" i="27"/>
  <c r="C18" i="233" s="1"/>
  <c r="U4" i="27"/>
  <c r="U5" i="27"/>
  <c r="U6" i="27"/>
  <c r="U7" i="27"/>
  <c r="U8" i="27"/>
  <c r="U9" i="27"/>
  <c r="U10" i="27"/>
  <c r="U11" i="27"/>
  <c r="U12" i="27"/>
  <c r="U13" i="27"/>
  <c r="U14" i="27"/>
  <c r="U15" i="27"/>
  <c r="U16" i="27"/>
  <c r="U17" i="27"/>
  <c r="U18" i="27"/>
  <c r="U19" i="27"/>
  <c r="U20" i="27"/>
  <c r="U21" i="27"/>
  <c r="U22" i="27"/>
  <c r="U23" i="27"/>
  <c r="U24" i="27"/>
  <c r="U25" i="27"/>
  <c r="U26" i="27"/>
  <c r="U27" i="27"/>
  <c r="U28" i="27"/>
  <c r="U29" i="27"/>
  <c r="U30" i="27"/>
  <c r="U31" i="27"/>
  <c r="U32" i="27"/>
  <c r="U33" i="27"/>
  <c r="U34" i="27"/>
  <c r="U35" i="27"/>
  <c r="U36" i="27"/>
  <c r="U37" i="27"/>
  <c r="U38" i="27"/>
  <c r="U39" i="27"/>
  <c r="U40" i="27"/>
  <c r="U41" i="27"/>
  <c r="U42" i="27"/>
  <c r="U43" i="27"/>
  <c r="U44" i="27"/>
  <c r="U45" i="27"/>
  <c r="U46" i="27"/>
  <c r="U47" i="27"/>
  <c r="U48" i="27"/>
  <c r="U49" i="27"/>
  <c r="U50" i="27"/>
  <c r="U51" i="27"/>
  <c r="U52" i="27"/>
  <c r="U53" i="27"/>
  <c r="U54" i="27"/>
  <c r="T4" i="27"/>
  <c r="T5" i="27"/>
  <c r="T6" i="27"/>
  <c r="T7" i="27"/>
  <c r="T8" i="27"/>
  <c r="T9" i="27"/>
  <c r="T10" i="27"/>
  <c r="T11" i="27"/>
  <c r="T12" i="27"/>
  <c r="T13" i="27"/>
  <c r="T14" i="27"/>
  <c r="T15" i="27"/>
  <c r="T16" i="27"/>
  <c r="T17"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T48" i="27"/>
  <c r="T49" i="27"/>
  <c r="T50" i="27"/>
  <c r="T51" i="27"/>
  <c r="T52" i="27"/>
  <c r="T53" i="27"/>
  <c r="T54" i="27"/>
  <c r="S4" i="27"/>
  <c r="S5" i="27"/>
  <c r="S6" i="27"/>
  <c r="S7" i="27"/>
  <c r="S8" i="27"/>
  <c r="S9" i="27"/>
  <c r="S10" i="27"/>
  <c r="S11" i="27"/>
  <c r="S12" i="27"/>
  <c r="S13" i="27"/>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50" i="27"/>
  <c r="S51" i="27"/>
  <c r="S52" i="27"/>
  <c r="S53" i="27"/>
  <c r="S54" i="27"/>
  <c r="R4" i="27"/>
  <c r="C14" i="188" s="1"/>
  <c r="R5" i="27"/>
  <c r="C14" i="189" s="1"/>
  <c r="R6" i="27"/>
  <c r="C14" i="190" s="1"/>
  <c r="R7" i="27"/>
  <c r="C14" i="191" s="1"/>
  <c r="R8" i="27"/>
  <c r="C14" i="192" s="1"/>
  <c r="R9" i="27"/>
  <c r="C14" i="193" s="1"/>
  <c r="R10" i="27"/>
  <c r="C14" i="194" s="1"/>
  <c r="R11" i="27"/>
  <c r="C14" i="195" s="1"/>
  <c r="R12" i="27"/>
  <c r="C14" i="196" s="1"/>
  <c r="R13" i="27"/>
  <c r="C14" i="197" s="1"/>
  <c r="R14" i="27"/>
  <c r="C14" i="198" s="1"/>
  <c r="R15" i="27"/>
  <c r="C14" i="199" s="1"/>
  <c r="R16" i="27"/>
  <c r="C14" i="200" s="1"/>
  <c r="R17" i="27"/>
  <c r="C14" i="201" s="1"/>
  <c r="R18" i="27"/>
  <c r="C14" i="202" s="1"/>
  <c r="R19" i="27"/>
  <c r="C14" i="203" s="1"/>
  <c r="R20" i="27"/>
  <c r="C14" i="204" s="1"/>
  <c r="R21" i="27"/>
  <c r="C14" i="205" s="1"/>
  <c r="R22" i="27"/>
  <c r="C14" i="215" s="1"/>
  <c r="R23" i="27"/>
  <c r="C14" i="214" s="1"/>
  <c r="R24" i="27"/>
  <c r="C14" i="213" s="1"/>
  <c r="R25" i="27"/>
  <c r="C14" i="212" s="1"/>
  <c r="R26" i="27"/>
  <c r="C14" i="211" s="1"/>
  <c r="R27" i="27"/>
  <c r="R28" i="27"/>
  <c r="C14" i="209" s="1"/>
  <c r="R29" i="27"/>
  <c r="C14" i="208" s="1"/>
  <c r="R30" i="27"/>
  <c r="C14" i="207" s="1"/>
  <c r="R31" i="27"/>
  <c r="C14" i="206" s="1"/>
  <c r="R32" i="27"/>
  <c r="C14" i="216" s="1"/>
  <c r="R33" i="27"/>
  <c r="C14" i="217" s="1"/>
  <c r="R34" i="27"/>
  <c r="C14" i="218" s="1"/>
  <c r="R35" i="27"/>
  <c r="C14" i="219" s="1"/>
  <c r="R36" i="27"/>
  <c r="C14" i="238" s="1"/>
  <c r="R37" i="27"/>
  <c r="C14" i="220" s="1"/>
  <c r="R38" i="27"/>
  <c r="C14" i="221" s="1"/>
  <c r="R39" i="27"/>
  <c r="C14" i="231" s="1"/>
  <c r="R40" i="27"/>
  <c r="C14" i="222" s="1"/>
  <c r="R41" i="27"/>
  <c r="C14" i="230" s="1"/>
  <c r="R42" i="27"/>
  <c r="C14" i="229" s="1"/>
  <c r="R43" i="27"/>
  <c r="C14" i="228" s="1"/>
  <c r="R44" i="27"/>
  <c r="C14" i="227" s="1"/>
  <c r="R45" i="27"/>
  <c r="C14" i="226" s="1"/>
  <c r="R46" i="27"/>
  <c r="C14" i="225" s="1"/>
  <c r="R47" i="27"/>
  <c r="C14" i="224" s="1"/>
  <c r="R48" i="27"/>
  <c r="C14" i="223" s="1"/>
  <c r="R49" i="27"/>
  <c r="C14" i="232" s="1"/>
  <c r="R50" i="27"/>
  <c r="C14" i="237" s="1"/>
  <c r="R51" i="27"/>
  <c r="C14" i="236" s="1"/>
  <c r="R52" i="27"/>
  <c r="C14" i="235" s="1"/>
  <c r="R53" i="27"/>
  <c r="C14" i="234" s="1"/>
  <c r="R54" i="27"/>
  <c r="C14" i="233" s="1"/>
  <c r="Q4" i="182"/>
  <c r="Q5" i="182"/>
  <c r="Q6" i="182"/>
  <c r="Q7" i="182"/>
  <c r="Q8" i="182"/>
  <c r="Q9" i="182"/>
  <c r="Q10" i="182"/>
  <c r="Q11" i="182"/>
  <c r="Q12" i="182"/>
  <c r="Q13" i="182"/>
  <c r="Q14" i="182"/>
  <c r="Q15" i="182"/>
  <c r="Q16" i="182"/>
  <c r="Q17" i="182"/>
  <c r="Q18" i="182"/>
  <c r="Q19" i="182"/>
  <c r="Q20" i="182"/>
  <c r="Q21" i="182"/>
  <c r="Q22" i="182"/>
  <c r="Q23" i="182"/>
  <c r="Q24" i="182"/>
  <c r="Q25" i="182"/>
  <c r="Q26" i="182"/>
  <c r="Q27" i="182"/>
  <c r="Q28" i="182"/>
  <c r="Q29" i="182"/>
  <c r="Q30" i="182"/>
  <c r="Q31" i="182"/>
  <c r="Q32" i="182"/>
  <c r="Q33" i="182"/>
  <c r="Q34" i="182"/>
  <c r="Q35" i="182"/>
  <c r="Q36" i="182"/>
  <c r="Q37" i="182"/>
  <c r="Q38" i="182"/>
  <c r="Q39" i="182"/>
  <c r="Q40" i="182"/>
  <c r="Q41" i="182"/>
  <c r="Q42" i="182"/>
  <c r="Q43" i="182"/>
  <c r="Q44" i="182"/>
  <c r="Q45" i="182"/>
  <c r="Q46" i="182"/>
  <c r="Q47" i="182"/>
  <c r="Q48" i="182"/>
  <c r="Q49" i="182"/>
  <c r="Q50" i="182"/>
  <c r="Q51" i="182"/>
  <c r="Q52" i="182"/>
  <c r="Q53" i="182"/>
  <c r="Q54" i="182"/>
  <c r="P4" i="182"/>
  <c r="P5" i="182"/>
  <c r="P6" i="182"/>
  <c r="P7" i="182"/>
  <c r="P8" i="182"/>
  <c r="P9" i="182"/>
  <c r="P10" i="182"/>
  <c r="P11" i="182"/>
  <c r="P12" i="182"/>
  <c r="P13" i="182"/>
  <c r="P14" i="182"/>
  <c r="P15" i="182"/>
  <c r="P16" i="182"/>
  <c r="P17" i="182"/>
  <c r="P18" i="182"/>
  <c r="P19" i="182"/>
  <c r="P20" i="182"/>
  <c r="P21" i="182"/>
  <c r="P22" i="182"/>
  <c r="P23" i="182"/>
  <c r="P24" i="182"/>
  <c r="P25" i="182"/>
  <c r="P26" i="182"/>
  <c r="P27" i="182"/>
  <c r="P28" i="182"/>
  <c r="P29" i="182"/>
  <c r="P30" i="182"/>
  <c r="P31" i="182"/>
  <c r="P32" i="182"/>
  <c r="P33" i="182"/>
  <c r="P34" i="182"/>
  <c r="P35" i="182"/>
  <c r="P36" i="182"/>
  <c r="P37" i="182"/>
  <c r="P38" i="182"/>
  <c r="P39" i="182"/>
  <c r="P40" i="182"/>
  <c r="P41" i="182"/>
  <c r="P42" i="182"/>
  <c r="P43" i="182"/>
  <c r="P44" i="182"/>
  <c r="P45" i="182"/>
  <c r="P46" i="182"/>
  <c r="P47" i="182"/>
  <c r="P48" i="182"/>
  <c r="P49" i="182"/>
  <c r="P50" i="182"/>
  <c r="P51" i="182"/>
  <c r="P52" i="182"/>
  <c r="P53" i="182"/>
  <c r="P54" i="182"/>
  <c r="O4" i="182"/>
  <c r="O5" i="182"/>
  <c r="O6" i="182"/>
  <c r="O7" i="182"/>
  <c r="O8" i="182"/>
  <c r="O9" i="182"/>
  <c r="O10" i="182"/>
  <c r="O11" i="182"/>
  <c r="O12" i="182"/>
  <c r="O13" i="182"/>
  <c r="O14" i="182"/>
  <c r="O15" i="182"/>
  <c r="O16" i="182"/>
  <c r="O17" i="182"/>
  <c r="O18" i="182"/>
  <c r="O19" i="182"/>
  <c r="O20" i="182"/>
  <c r="O21" i="182"/>
  <c r="O22" i="182"/>
  <c r="O23" i="182"/>
  <c r="O24" i="182"/>
  <c r="O25" i="182"/>
  <c r="O26" i="182"/>
  <c r="O27" i="182"/>
  <c r="O28" i="182"/>
  <c r="O29" i="182"/>
  <c r="O30" i="182"/>
  <c r="O31" i="182"/>
  <c r="O32" i="182"/>
  <c r="O33" i="182"/>
  <c r="O34" i="182"/>
  <c r="O35" i="182"/>
  <c r="O36" i="182"/>
  <c r="O37" i="182"/>
  <c r="O38" i="182"/>
  <c r="O39" i="182"/>
  <c r="O40" i="182"/>
  <c r="O41" i="182"/>
  <c r="O42" i="182"/>
  <c r="O43" i="182"/>
  <c r="O44" i="182"/>
  <c r="O45" i="182"/>
  <c r="O46" i="182"/>
  <c r="O47" i="182"/>
  <c r="O48" i="182"/>
  <c r="O49" i="182"/>
  <c r="O50" i="182"/>
  <c r="O51" i="182"/>
  <c r="O52" i="182"/>
  <c r="O53" i="182"/>
  <c r="O54" i="182"/>
  <c r="M4" i="182"/>
  <c r="M5" i="182"/>
  <c r="M6" i="182"/>
  <c r="M7" i="182"/>
  <c r="M8" i="182"/>
  <c r="M9" i="182"/>
  <c r="M10" i="182"/>
  <c r="M11" i="182"/>
  <c r="M12" i="182"/>
  <c r="M13" i="182"/>
  <c r="M14" i="182"/>
  <c r="M15" i="182"/>
  <c r="M16" i="182"/>
  <c r="M17" i="182"/>
  <c r="M18" i="182"/>
  <c r="M19" i="182"/>
  <c r="M20" i="182"/>
  <c r="M21" i="182"/>
  <c r="M22" i="182"/>
  <c r="M23" i="182"/>
  <c r="M24" i="182"/>
  <c r="M25" i="182"/>
  <c r="M26" i="182"/>
  <c r="M27" i="182"/>
  <c r="M28" i="182"/>
  <c r="M29" i="182"/>
  <c r="M30" i="182"/>
  <c r="M31" i="182"/>
  <c r="M32" i="182"/>
  <c r="M33" i="182"/>
  <c r="M34" i="182"/>
  <c r="M35" i="182"/>
  <c r="M36" i="182"/>
  <c r="M37" i="182"/>
  <c r="M38" i="182"/>
  <c r="M39" i="182"/>
  <c r="M40" i="182"/>
  <c r="M41" i="182"/>
  <c r="M42" i="182"/>
  <c r="M43" i="182"/>
  <c r="M44" i="182"/>
  <c r="M45" i="182"/>
  <c r="M46" i="182"/>
  <c r="M47" i="182"/>
  <c r="M48" i="182"/>
  <c r="M49" i="182"/>
  <c r="M50" i="182"/>
  <c r="M51" i="182"/>
  <c r="M52" i="182"/>
  <c r="M53" i="182"/>
  <c r="M54" i="182"/>
  <c r="L4" i="182"/>
  <c r="L5" i="182"/>
  <c r="L6" i="182"/>
  <c r="L7" i="182"/>
  <c r="L8" i="182"/>
  <c r="L9" i="182"/>
  <c r="L10" i="182"/>
  <c r="L11" i="182"/>
  <c r="L12" i="182"/>
  <c r="L13" i="182"/>
  <c r="L14" i="182"/>
  <c r="L15" i="182"/>
  <c r="L16" i="182"/>
  <c r="L17" i="182"/>
  <c r="L18" i="182"/>
  <c r="L19" i="182"/>
  <c r="L20" i="182"/>
  <c r="L21" i="182"/>
  <c r="L22" i="182"/>
  <c r="L23" i="182"/>
  <c r="L24" i="182"/>
  <c r="L25" i="182"/>
  <c r="L26" i="182"/>
  <c r="L27" i="182"/>
  <c r="L28" i="182"/>
  <c r="L29" i="182"/>
  <c r="L30" i="182"/>
  <c r="L31" i="182"/>
  <c r="L32" i="182"/>
  <c r="L33" i="182"/>
  <c r="L34" i="182"/>
  <c r="L35" i="182"/>
  <c r="L36" i="182"/>
  <c r="L37" i="182"/>
  <c r="L38" i="182"/>
  <c r="L39" i="182"/>
  <c r="L40" i="182"/>
  <c r="L41" i="182"/>
  <c r="L42" i="182"/>
  <c r="L43" i="182"/>
  <c r="L44" i="182"/>
  <c r="L45" i="182"/>
  <c r="L46" i="182"/>
  <c r="L47" i="182"/>
  <c r="L48" i="182"/>
  <c r="L49" i="182"/>
  <c r="L50" i="182"/>
  <c r="L51" i="182"/>
  <c r="L52" i="182"/>
  <c r="L53" i="182"/>
  <c r="L54" i="182"/>
  <c r="K4" i="182"/>
  <c r="K5" i="182"/>
  <c r="K6" i="182"/>
  <c r="K7" i="182"/>
  <c r="K8" i="182"/>
  <c r="K9" i="182"/>
  <c r="K10" i="182"/>
  <c r="K11" i="182"/>
  <c r="K12" i="182"/>
  <c r="K13" i="182"/>
  <c r="K14" i="182"/>
  <c r="K15" i="182"/>
  <c r="K16" i="182"/>
  <c r="K17" i="182"/>
  <c r="K18" i="182"/>
  <c r="K19" i="182"/>
  <c r="K20" i="182"/>
  <c r="K21" i="182"/>
  <c r="K22" i="182"/>
  <c r="K23" i="182"/>
  <c r="K24" i="182"/>
  <c r="K25" i="182"/>
  <c r="K26" i="182"/>
  <c r="K27" i="182"/>
  <c r="K28" i="182"/>
  <c r="K29" i="182"/>
  <c r="K30" i="182"/>
  <c r="K31" i="182"/>
  <c r="K32" i="182"/>
  <c r="K33" i="182"/>
  <c r="K34" i="182"/>
  <c r="K35" i="182"/>
  <c r="K36" i="182"/>
  <c r="K37" i="182"/>
  <c r="K38" i="182"/>
  <c r="K39" i="182"/>
  <c r="K40" i="182"/>
  <c r="K41" i="182"/>
  <c r="K42" i="182"/>
  <c r="K43" i="182"/>
  <c r="K44" i="182"/>
  <c r="K45" i="182"/>
  <c r="K46" i="182"/>
  <c r="K47" i="182"/>
  <c r="K48" i="182"/>
  <c r="K49" i="182"/>
  <c r="K50" i="182"/>
  <c r="K51" i="182"/>
  <c r="K52" i="182"/>
  <c r="K53" i="182"/>
  <c r="K54" i="182"/>
  <c r="I4" i="27"/>
  <c r="I5" i="27"/>
  <c r="I6" i="27"/>
  <c r="I7" i="27"/>
  <c r="I8" i="27"/>
  <c r="I9" i="27"/>
  <c r="I10" i="27"/>
  <c r="I11" i="27"/>
  <c r="I12" i="27"/>
  <c r="I13" i="27"/>
  <c r="I14" i="27"/>
  <c r="I15" i="27"/>
  <c r="I16" i="27"/>
  <c r="I17" i="27"/>
  <c r="I18" i="27"/>
  <c r="I19" i="27"/>
  <c r="I20" i="27"/>
  <c r="I21" i="27"/>
  <c r="I22" i="27"/>
  <c r="I23" i="27"/>
  <c r="I24" i="27"/>
  <c r="I25" i="27"/>
  <c r="I26" i="27"/>
  <c r="I27" i="27"/>
  <c r="I28" i="27"/>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H4" i="27"/>
  <c r="H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G4" i="27"/>
  <c r="C3" i="188" s="1"/>
  <c r="G5" i="27"/>
  <c r="C3" i="189" s="1"/>
  <c r="G6" i="27"/>
  <c r="C3" i="190" s="1"/>
  <c r="G7" i="27"/>
  <c r="C3" i="191" s="1"/>
  <c r="G8" i="27"/>
  <c r="C3" i="192" s="1"/>
  <c r="G9" i="27"/>
  <c r="C3" i="193" s="1"/>
  <c r="G10" i="27"/>
  <c r="C3" i="194" s="1"/>
  <c r="G11" i="27"/>
  <c r="C3" i="195" s="1"/>
  <c r="G12" i="27"/>
  <c r="C3" i="196" s="1"/>
  <c r="G13" i="27"/>
  <c r="C3" i="197" s="1"/>
  <c r="G14" i="27"/>
  <c r="C3" i="198" s="1"/>
  <c r="G15" i="27"/>
  <c r="C3" i="199" s="1"/>
  <c r="G16" i="27"/>
  <c r="C3" i="200" s="1"/>
  <c r="G17" i="27"/>
  <c r="C3" i="201" s="1"/>
  <c r="G18" i="27"/>
  <c r="C3" i="202" s="1"/>
  <c r="G19" i="27"/>
  <c r="C3" i="203" s="1"/>
  <c r="G20" i="27"/>
  <c r="C3" i="204" s="1"/>
  <c r="G21" i="27"/>
  <c r="C3" i="205" s="1"/>
  <c r="G22" i="27"/>
  <c r="C3" i="215" s="1"/>
  <c r="G23" i="27"/>
  <c r="C3" i="214" s="1"/>
  <c r="G24" i="27"/>
  <c r="C3" i="213" s="1"/>
  <c r="G25" i="27"/>
  <c r="C3" i="212" s="1"/>
  <c r="G26" i="27"/>
  <c r="C3" i="211" s="1"/>
  <c r="G27" i="27"/>
  <c r="G28" i="27"/>
  <c r="C3" i="209" s="1"/>
  <c r="G29" i="27"/>
  <c r="C3" i="208" s="1"/>
  <c r="G30" i="27"/>
  <c r="C3" i="207" s="1"/>
  <c r="G31" i="27"/>
  <c r="C3" i="206" s="1"/>
  <c r="G32" i="27"/>
  <c r="C3" i="216" s="1"/>
  <c r="G33" i="27"/>
  <c r="C3" i="217" s="1"/>
  <c r="G34" i="27"/>
  <c r="C3" i="218" s="1"/>
  <c r="G35" i="27"/>
  <c r="C3" i="219" s="1"/>
  <c r="G36" i="27"/>
  <c r="C3" i="238" s="1"/>
  <c r="G37" i="27"/>
  <c r="C3" i="220" s="1"/>
  <c r="G38" i="27"/>
  <c r="C3" i="221" s="1"/>
  <c r="G39" i="27"/>
  <c r="C3" i="231" s="1"/>
  <c r="G40" i="27"/>
  <c r="C3" i="222" s="1"/>
  <c r="G41" i="27"/>
  <c r="C3" i="230" s="1"/>
  <c r="G42" i="27"/>
  <c r="C3" i="229" s="1"/>
  <c r="G43" i="27"/>
  <c r="C3" i="228" s="1"/>
  <c r="G44" i="27"/>
  <c r="C3" i="227" s="1"/>
  <c r="G45" i="27"/>
  <c r="C3" i="226" s="1"/>
  <c r="G46" i="27"/>
  <c r="C3" i="225" s="1"/>
  <c r="G47" i="27"/>
  <c r="C3" i="224" s="1"/>
  <c r="G48" i="27"/>
  <c r="C3" i="223" s="1"/>
  <c r="G49" i="27"/>
  <c r="C3" i="232" s="1"/>
  <c r="G50" i="27"/>
  <c r="C3" i="237" s="1"/>
  <c r="G51" i="27"/>
  <c r="C3" i="236" s="1"/>
  <c r="G52" i="27"/>
  <c r="C3" i="235" s="1"/>
  <c r="G53" i="27"/>
  <c r="C3" i="234" s="1"/>
  <c r="G54" i="27"/>
  <c r="C3" i="233" s="1"/>
  <c r="D3" i="182"/>
  <c r="E3" i="182"/>
  <c r="F3" i="182"/>
  <c r="G3" i="27"/>
  <c r="H3" i="27"/>
  <c r="I3" i="27"/>
  <c r="R3" i="27"/>
  <c r="S3" i="27"/>
  <c r="T3" i="27"/>
  <c r="U3" i="27"/>
  <c r="V3" i="27"/>
  <c r="W3" i="27"/>
  <c r="X3" i="27"/>
  <c r="Y3" i="27"/>
  <c r="Z3" i="27"/>
  <c r="AA3" i="27"/>
  <c r="AB3" i="27"/>
  <c r="AC3" i="27"/>
  <c r="AD3" i="27"/>
  <c r="AE3" i="27"/>
  <c r="AF3" i="27"/>
  <c r="AG3" i="27"/>
  <c r="AH3" i="27"/>
  <c r="AI3" i="27"/>
  <c r="AJ3" i="27"/>
  <c r="AK3" i="27"/>
  <c r="AL3" i="27"/>
  <c r="AM3" i="27"/>
  <c r="AN3" i="27"/>
  <c r="AO3" i="27"/>
  <c r="AP3" i="27"/>
  <c r="AQ3" i="27"/>
  <c r="AR3" i="27"/>
  <c r="D7" i="229" l="1"/>
  <c r="D8" i="234"/>
  <c r="D8" i="205"/>
  <c r="D9" i="223"/>
  <c r="D9" i="200"/>
  <c r="D11" i="219"/>
  <c r="D12" i="233"/>
  <c r="D12" i="198"/>
  <c r="D13" i="232"/>
  <c r="D13" i="193"/>
  <c r="D7" i="232"/>
  <c r="D7" i="201"/>
  <c r="D8" i="238"/>
  <c r="D8" i="188"/>
  <c r="D9" i="206"/>
  <c r="D11" i="237"/>
  <c r="D11" i="194"/>
  <c r="D12" i="208"/>
  <c r="D13" i="223"/>
  <c r="D13" i="192"/>
  <c r="D7" i="223"/>
  <c r="D7" i="222"/>
  <c r="D7" i="216"/>
  <c r="D7" i="213"/>
  <c r="D7" i="200"/>
  <c r="D7" i="192"/>
  <c r="D8" i="236"/>
  <c r="D8" i="228"/>
  <c r="D8" i="219"/>
  <c r="D8" i="210"/>
  <c r="D8" i="203"/>
  <c r="D8" i="195"/>
  <c r="D9" i="233"/>
  <c r="D9" i="225"/>
  <c r="D9" i="221"/>
  <c r="D9" i="207"/>
  <c r="D9" i="215"/>
  <c r="D9" i="198"/>
  <c r="D9" i="190"/>
  <c r="D11" i="232"/>
  <c r="D11" i="230"/>
  <c r="D11" i="217"/>
  <c r="D11" i="212"/>
  <c r="D11" i="201"/>
  <c r="D11" i="193"/>
  <c r="D12" i="235"/>
  <c r="D12" i="227"/>
  <c r="D12" i="238"/>
  <c r="D12" i="209"/>
  <c r="D12" i="204"/>
  <c r="D12" i="196"/>
  <c r="D12" i="188"/>
  <c r="D13" i="224"/>
  <c r="D13" i="231"/>
  <c r="D13" i="206"/>
  <c r="D13" i="214"/>
  <c r="D13" i="199"/>
  <c r="D13" i="191"/>
  <c r="D7" i="202"/>
  <c r="D8" i="220"/>
  <c r="D8" i="197"/>
  <c r="D9" i="213"/>
  <c r="D11" i="228"/>
  <c r="D11" i="195"/>
  <c r="D12" i="207"/>
  <c r="D12" i="190"/>
  <c r="D13" i="201"/>
  <c r="D7" i="217"/>
  <c r="D8" i="235"/>
  <c r="D8" i="209"/>
  <c r="D9" i="231"/>
  <c r="D9" i="191"/>
  <c r="D11" i="202"/>
  <c r="D12" i="220"/>
  <c r="D12" i="197"/>
  <c r="D13" i="213"/>
  <c r="D12" i="210"/>
  <c r="D12" i="203"/>
  <c r="D12" i="195"/>
  <c r="D13" i="233"/>
  <c r="D13" i="225"/>
  <c r="D13" i="221"/>
  <c r="D13" i="207"/>
  <c r="D13" i="215"/>
  <c r="D13" i="198"/>
  <c r="D13" i="190"/>
  <c r="D7" i="218"/>
  <c r="D8" i="226"/>
  <c r="D8" i="189"/>
  <c r="D9" i="192"/>
  <c r="D11" i="210"/>
  <c r="D12" i="221"/>
  <c r="D13" i="230"/>
  <c r="D7" i="212"/>
  <c r="D8" i="227"/>
  <c r="D9" i="224"/>
  <c r="D9" i="199"/>
  <c r="D11" i="218"/>
  <c r="D12" i="226"/>
  <c r="D12" i="189"/>
  <c r="D13" i="200"/>
  <c r="D7" i="206"/>
  <c r="D8" i="237"/>
  <c r="D8" i="229"/>
  <c r="D8" i="211"/>
  <c r="D8" i="194"/>
  <c r="D9" i="208"/>
  <c r="D9" i="189"/>
  <c r="D12" i="228"/>
  <c r="D7" i="233"/>
  <c r="D7" i="225"/>
  <c r="D7" i="221"/>
  <c r="D7" i="207"/>
  <c r="D7" i="215"/>
  <c r="D7" i="198"/>
  <c r="D7" i="190"/>
  <c r="D8" i="232"/>
  <c r="D8" i="230"/>
  <c r="D8" i="217"/>
  <c r="D8" i="212"/>
  <c r="D8" i="201"/>
  <c r="D8" i="193"/>
  <c r="D9" i="235"/>
  <c r="D9" i="227"/>
  <c r="D9" i="238"/>
  <c r="D9" i="209"/>
  <c r="D9" i="204"/>
  <c r="D9" i="196"/>
  <c r="D9" i="188"/>
  <c r="D11" i="224"/>
  <c r="D11" i="231"/>
  <c r="D11" i="206"/>
  <c r="D11" i="214"/>
  <c r="D11" i="199"/>
  <c r="D11" i="191"/>
  <c r="D12" i="237"/>
  <c r="D12" i="229"/>
  <c r="D12" i="218"/>
  <c r="D12" i="211"/>
  <c r="D12" i="202"/>
  <c r="D12" i="194"/>
  <c r="D13" i="234"/>
  <c r="D13" i="226"/>
  <c r="D13" i="220"/>
  <c r="D13" i="208"/>
  <c r="D13" i="205"/>
  <c r="D13" i="197"/>
  <c r="D13" i="189"/>
  <c r="D7" i="194"/>
  <c r="D9" i="216"/>
  <c r="D12" i="225"/>
  <c r="D13" i="212"/>
  <c r="D8" i="196"/>
  <c r="D11" i="211"/>
  <c r="D13" i="222"/>
  <c r="D7" i="231"/>
  <c r="D7" i="214"/>
  <c r="D7" i="191"/>
  <c r="D9" i="226"/>
  <c r="D9" i="205"/>
  <c r="D11" i="223"/>
  <c r="D11" i="213"/>
  <c r="D12" i="219"/>
  <c r="D7" i="234"/>
  <c r="D7" i="226"/>
  <c r="D7" i="220"/>
  <c r="D7" i="208"/>
  <c r="D7" i="205"/>
  <c r="D7" i="197"/>
  <c r="D7" i="189"/>
  <c r="D8" i="223"/>
  <c r="D8" i="222"/>
  <c r="D8" i="216"/>
  <c r="D8" i="213"/>
  <c r="D8" i="200"/>
  <c r="D8" i="192"/>
  <c r="D9" i="236"/>
  <c r="D9" i="228"/>
  <c r="D9" i="219"/>
  <c r="D9" i="210"/>
  <c r="D9" i="203"/>
  <c r="D9" i="195"/>
  <c r="D11" i="233"/>
  <c r="D11" i="225"/>
  <c r="D11" i="221"/>
  <c r="D11" i="207"/>
  <c r="D11" i="215"/>
  <c r="D11" i="198"/>
  <c r="D11" i="190"/>
  <c r="D12" i="232"/>
  <c r="D12" i="230"/>
  <c r="D12" i="217"/>
  <c r="D12" i="212"/>
  <c r="D12" i="201"/>
  <c r="D12" i="193"/>
  <c r="D13" i="235"/>
  <c r="D13" i="227"/>
  <c r="D13" i="238"/>
  <c r="D13" i="209"/>
  <c r="D13" i="204"/>
  <c r="D13" i="196"/>
  <c r="D13" i="188"/>
  <c r="D7" i="237"/>
  <c r="D7" i="211"/>
  <c r="D8" i="208"/>
  <c r="D9" i="222"/>
  <c r="D11" i="236"/>
  <c r="D11" i="203"/>
  <c r="D12" i="215"/>
  <c r="D13" i="217"/>
  <c r="D7" i="230"/>
  <c r="D7" i="193"/>
  <c r="D8" i="204"/>
  <c r="D9" i="214"/>
  <c r="D11" i="229"/>
  <c r="D12" i="234"/>
  <c r="D12" i="205"/>
  <c r="D13" i="216"/>
  <c r="D7" i="224"/>
  <c r="D8" i="218"/>
  <c r="D9" i="220"/>
  <c r="D9" i="197"/>
  <c r="D11" i="222"/>
  <c r="D11" i="200"/>
  <c r="D11" i="192"/>
  <c r="D7" i="235"/>
  <c r="D7" i="227"/>
  <c r="D7" i="238"/>
  <c r="D7" i="209"/>
  <c r="D7" i="204"/>
  <c r="D7" i="196"/>
  <c r="D7" i="188"/>
  <c r="D8" i="224"/>
  <c r="D8" i="231"/>
  <c r="D8" i="206"/>
  <c r="D8" i="214"/>
  <c r="D8" i="199"/>
  <c r="D8" i="191"/>
  <c r="D9" i="237"/>
  <c r="D9" i="229"/>
  <c r="D9" i="218"/>
  <c r="D9" i="211"/>
  <c r="D9" i="202"/>
  <c r="D9" i="194"/>
  <c r="D11" i="234"/>
  <c r="D11" i="226"/>
  <c r="D11" i="220"/>
  <c r="D11" i="208"/>
  <c r="D11" i="205"/>
  <c r="D11" i="197"/>
  <c r="D11" i="189"/>
  <c r="D12" i="223"/>
  <c r="D12" i="222"/>
  <c r="D12" i="216"/>
  <c r="D12" i="213"/>
  <c r="D12" i="200"/>
  <c r="D12" i="192"/>
  <c r="D13" i="236"/>
  <c r="D13" i="228"/>
  <c r="D13" i="219"/>
  <c r="D13" i="210"/>
  <c r="D13" i="203"/>
  <c r="D13" i="195"/>
  <c r="D7" i="199"/>
  <c r="D8" i="202"/>
  <c r="D9" i="234"/>
  <c r="D11" i="216"/>
  <c r="D12" i="236"/>
  <c r="D7" i="236"/>
  <c r="D7" i="228"/>
  <c r="D7" i="219"/>
  <c r="D7" i="210"/>
  <c r="D7" i="203"/>
  <c r="D7" i="195"/>
  <c r="D8" i="233"/>
  <c r="D8" i="225"/>
  <c r="D8" i="221"/>
  <c r="D8" i="207"/>
  <c r="D8" i="215"/>
  <c r="D8" i="198"/>
  <c r="D8" i="190"/>
  <c r="D9" i="232"/>
  <c r="D9" i="230"/>
  <c r="D9" i="217"/>
  <c r="D9" i="212"/>
  <c r="D9" i="201"/>
  <c r="D9" i="193"/>
  <c r="D11" i="235"/>
  <c r="D11" i="227"/>
  <c r="D11" i="238"/>
  <c r="D11" i="209"/>
  <c r="D11" i="204"/>
  <c r="D11" i="196"/>
  <c r="D11" i="188"/>
  <c r="D12" i="224"/>
  <c r="D12" i="231"/>
  <c r="D12" i="206"/>
  <c r="D12" i="214"/>
  <c r="D12" i="199"/>
  <c r="D12" i="191"/>
  <c r="D13" i="237"/>
  <c r="D13" i="229"/>
  <c r="D13" i="218"/>
  <c r="D13" i="211"/>
  <c r="D13" i="202"/>
  <c r="D13" i="194"/>
  <c r="T54" i="182"/>
  <c r="C16" i="233"/>
  <c r="AN54" i="182"/>
  <c r="C36" i="233"/>
  <c r="S54" i="182"/>
  <c r="C15" i="233"/>
  <c r="AI54" i="182"/>
  <c r="C31" i="233"/>
  <c r="H54" i="182"/>
  <c r="C4" i="233"/>
  <c r="AP54" i="182"/>
  <c r="C38" i="233"/>
  <c r="X54" i="182"/>
  <c r="C20" i="233"/>
  <c r="AJ54" i="182"/>
  <c r="C32" i="233"/>
  <c r="I54" i="182"/>
  <c r="C5" i="233"/>
  <c r="U54" i="182"/>
  <c r="C17" i="233"/>
  <c r="Y54" i="182"/>
  <c r="C21" i="233"/>
  <c r="AK54" i="182"/>
  <c r="C33" i="233"/>
  <c r="AO54" i="182"/>
  <c r="C37" i="233"/>
  <c r="C44" i="235"/>
  <c r="D44" i="235" s="1"/>
  <c r="E44" i="235" s="1"/>
  <c r="C44" i="223"/>
  <c r="D44" i="223" s="1"/>
  <c r="C44" i="222"/>
  <c r="D44" i="222" s="1"/>
  <c r="C44" i="238"/>
  <c r="D44" i="238" s="1"/>
  <c r="C44" i="213"/>
  <c r="D44" i="213" s="1"/>
  <c r="E44" i="213" s="1"/>
  <c r="C44" i="200"/>
  <c r="D44" i="200" s="1"/>
  <c r="C44" i="196"/>
  <c r="D44" i="196" s="1"/>
  <c r="C44" i="192"/>
  <c r="D44" i="192" s="1"/>
  <c r="C44" i="236"/>
  <c r="D44" i="236" s="1"/>
  <c r="E7" i="236" s="1"/>
  <c r="C44" i="199"/>
  <c r="D44" i="199" s="1"/>
  <c r="C44" i="195"/>
  <c r="D44" i="195" s="1"/>
  <c r="C37" i="268"/>
  <c r="C21" i="268"/>
  <c r="C5" i="268"/>
  <c r="H43" i="182"/>
  <c r="C4" i="228"/>
  <c r="H35" i="182"/>
  <c r="C4" i="219"/>
  <c r="H23" i="182"/>
  <c r="C4" i="214"/>
  <c r="H15" i="182"/>
  <c r="C4" i="199"/>
  <c r="H7" i="182"/>
  <c r="C4" i="191"/>
  <c r="I50" i="182"/>
  <c r="C5" i="237"/>
  <c r="I38" i="182"/>
  <c r="C5" i="221"/>
  <c r="I22" i="182"/>
  <c r="C5" i="215"/>
  <c r="S50" i="182"/>
  <c r="C15" i="237"/>
  <c r="S46" i="182"/>
  <c r="C15" i="225"/>
  <c r="S42" i="182"/>
  <c r="C15" i="229"/>
  <c r="S34" i="182"/>
  <c r="C15" i="218"/>
  <c r="S30" i="182"/>
  <c r="C15" i="207"/>
  <c r="S26" i="182"/>
  <c r="C15" i="211"/>
  <c r="S22" i="182"/>
  <c r="C15" i="215"/>
  <c r="S18" i="182"/>
  <c r="C15" i="202"/>
  <c r="S14" i="182"/>
  <c r="C15" i="198"/>
  <c r="S10" i="182"/>
  <c r="C15" i="194"/>
  <c r="S6" i="182"/>
  <c r="C15" i="190"/>
  <c r="T53" i="182"/>
  <c r="C16" i="234"/>
  <c r="T49" i="182"/>
  <c r="C16" i="232"/>
  <c r="T45" i="182"/>
  <c r="C16" i="226"/>
  <c r="T41" i="182"/>
  <c r="C16" i="230"/>
  <c r="T37" i="182"/>
  <c r="C16" i="220"/>
  <c r="T33" i="182"/>
  <c r="C16" i="217"/>
  <c r="T29" i="182"/>
  <c r="C16" i="208"/>
  <c r="T25" i="182"/>
  <c r="C16" i="212"/>
  <c r="T21" i="182"/>
  <c r="C16" i="205"/>
  <c r="T17" i="182"/>
  <c r="C16" i="201"/>
  <c r="T13" i="182"/>
  <c r="C16" i="197"/>
  <c r="T9" i="182"/>
  <c r="C16" i="193"/>
  <c r="T5" i="182"/>
  <c r="C16" i="189"/>
  <c r="U52" i="182"/>
  <c r="C17" i="235"/>
  <c r="U48" i="182"/>
  <c r="C17" i="223"/>
  <c r="U44" i="182"/>
  <c r="C17" i="227"/>
  <c r="U40" i="182"/>
  <c r="C17" i="222"/>
  <c r="U36" i="182"/>
  <c r="C17" i="238"/>
  <c r="U32" i="182"/>
  <c r="C17" i="216"/>
  <c r="U28" i="182"/>
  <c r="C17" i="209"/>
  <c r="U24" i="182"/>
  <c r="C17" i="213"/>
  <c r="U20" i="182"/>
  <c r="C17" i="204"/>
  <c r="U16" i="182"/>
  <c r="C17" i="200"/>
  <c r="U12" i="182"/>
  <c r="C17" i="196"/>
  <c r="U8" i="182"/>
  <c r="C17" i="192"/>
  <c r="U4" i="182"/>
  <c r="C17" i="188"/>
  <c r="X53" i="182"/>
  <c r="C20" i="234"/>
  <c r="X49" i="182"/>
  <c r="C20" i="232"/>
  <c r="X45" i="182"/>
  <c r="C20" i="226"/>
  <c r="X41" i="182"/>
  <c r="C20" i="230"/>
  <c r="X37" i="182"/>
  <c r="C20" i="220"/>
  <c r="X33" i="182"/>
  <c r="C20" i="217"/>
  <c r="X29" i="182"/>
  <c r="C20" i="208"/>
  <c r="X25" i="182"/>
  <c r="C20" i="212"/>
  <c r="X21" i="182"/>
  <c r="C20" i="205"/>
  <c r="X17" i="182"/>
  <c r="C20" i="201"/>
  <c r="X13" i="182"/>
  <c r="C20" i="197"/>
  <c r="X9" i="182"/>
  <c r="C20" i="193"/>
  <c r="X5" i="182"/>
  <c r="C20" i="189"/>
  <c r="Y52" i="182"/>
  <c r="C21" i="235"/>
  <c r="Y48" i="182"/>
  <c r="C21" i="223"/>
  <c r="Y44" i="182"/>
  <c r="C21" i="227"/>
  <c r="Y40" i="182"/>
  <c r="C21" i="222"/>
  <c r="Y36" i="182"/>
  <c r="C21" i="238"/>
  <c r="Y32" i="182"/>
  <c r="C21" i="216"/>
  <c r="Y28" i="182"/>
  <c r="C21" i="209"/>
  <c r="Y24" i="182"/>
  <c r="C21" i="213"/>
  <c r="Y20" i="182"/>
  <c r="C21" i="204"/>
  <c r="Y16" i="182"/>
  <c r="C21" i="200"/>
  <c r="Y12" i="182"/>
  <c r="C21" i="196"/>
  <c r="Y8" i="182"/>
  <c r="C21" i="192"/>
  <c r="Y4" i="182"/>
  <c r="C21" i="188"/>
  <c r="C44" i="209"/>
  <c r="D44" i="209" s="1"/>
  <c r="AI50" i="182"/>
  <c r="C31" i="237"/>
  <c r="AI46" i="182"/>
  <c r="C31" i="225"/>
  <c r="AI42" i="182"/>
  <c r="C31" i="229"/>
  <c r="AI38" i="182"/>
  <c r="C31" i="221"/>
  <c r="AI34" i="182"/>
  <c r="C31" i="218"/>
  <c r="AI30" i="182"/>
  <c r="C31" i="207"/>
  <c r="AI26" i="182"/>
  <c r="C31" i="211"/>
  <c r="AI22" i="182"/>
  <c r="C31" i="215"/>
  <c r="AI18" i="182"/>
  <c r="C31" i="202"/>
  <c r="AI14" i="182"/>
  <c r="C31" i="198"/>
  <c r="AI10" i="182"/>
  <c r="C31" i="194"/>
  <c r="AI6" i="182"/>
  <c r="C31" i="190"/>
  <c r="AJ53" i="182"/>
  <c r="C32" i="234"/>
  <c r="AJ49" i="182"/>
  <c r="C32" i="232"/>
  <c r="AJ45" i="182"/>
  <c r="C32" i="226"/>
  <c r="AJ41" i="182"/>
  <c r="C32" i="230"/>
  <c r="AJ37" i="182"/>
  <c r="C32" i="220"/>
  <c r="AJ33" i="182"/>
  <c r="C32" i="217"/>
  <c r="AJ29" i="182"/>
  <c r="C32" i="208"/>
  <c r="AJ25" i="182"/>
  <c r="C32" i="212"/>
  <c r="AJ21" i="182"/>
  <c r="C32" i="205"/>
  <c r="AJ17" i="182"/>
  <c r="C32" i="201"/>
  <c r="AJ9" i="182"/>
  <c r="C32" i="193"/>
  <c r="AJ5" i="182"/>
  <c r="C32" i="189"/>
  <c r="AK52" i="182"/>
  <c r="C33" i="235"/>
  <c r="AK48" i="182"/>
  <c r="C33" i="223"/>
  <c r="AK44" i="182"/>
  <c r="C33" i="227"/>
  <c r="AK40" i="182"/>
  <c r="C33" i="222"/>
  <c r="AK36" i="182"/>
  <c r="C33" i="238"/>
  <c r="AK32" i="182"/>
  <c r="C33" i="216"/>
  <c r="AK28" i="182"/>
  <c r="C33" i="209"/>
  <c r="AK24" i="182"/>
  <c r="C33" i="213"/>
  <c r="AK20" i="182"/>
  <c r="C33" i="204"/>
  <c r="AK16" i="182"/>
  <c r="C33" i="200"/>
  <c r="AK12" i="182"/>
  <c r="C33" i="196"/>
  <c r="AK8" i="182"/>
  <c r="C33" i="192"/>
  <c r="AK4" i="182"/>
  <c r="C33" i="188"/>
  <c r="AN53" i="182"/>
  <c r="C36" i="234"/>
  <c r="AN49" i="182"/>
  <c r="C36" i="232"/>
  <c r="AN45" i="182"/>
  <c r="C36" i="226"/>
  <c r="AN41" i="182"/>
  <c r="C36" i="230"/>
  <c r="AN37" i="182"/>
  <c r="C36" i="220"/>
  <c r="AN33" i="182"/>
  <c r="C36" i="217"/>
  <c r="AN29" i="182"/>
  <c r="C36" i="208"/>
  <c r="AN25" i="182"/>
  <c r="C36" i="212"/>
  <c r="AN21" i="182"/>
  <c r="C36" i="205"/>
  <c r="AN17" i="182"/>
  <c r="C36" i="201"/>
  <c r="AN13" i="182"/>
  <c r="C36" i="197"/>
  <c r="AN9" i="182"/>
  <c r="C36" i="193"/>
  <c r="AN5" i="182"/>
  <c r="C36" i="189"/>
  <c r="AO52" i="182"/>
  <c r="C37" i="235"/>
  <c r="AO48" i="182"/>
  <c r="C37" i="223"/>
  <c r="AO44" i="182"/>
  <c r="C37" i="227"/>
  <c r="AO40" i="182"/>
  <c r="C37" i="222"/>
  <c r="AO36" i="182"/>
  <c r="C37" i="238"/>
  <c r="AO32" i="182"/>
  <c r="C37" i="216"/>
  <c r="AO28" i="182"/>
  <c r="C37" i="209"/>
  <c r="AO24" i="182"/>
  <c r="C37" i="213"/>
  <c r="AO20" i="182"/>
  <c r="C37" i="204"/>
  <c r="AO16" i="182"/>
  <c r="C37" i="200"/>
  <c r="AO12" i="182"/>
  <c r="C37" i="196"/>
  <c r="AO8" i="182"/>
  <c r="C37" i="192"/>
  <c r="AO4" i="182"/>
  <c r="C37" i="188"/>
  <c r="AP51" i="182"/>
  <c r="C38" i="236"/>
  <c r="AP47" i="182"/>
  <c r="C38" i="224"/>
  <c r="AP43" i="182"/>
  <c r="C38" i="228"/>
  <c r="AP39" i="182"/>
  <c r="C38" i="231"/>
  <c r="AP35" i="182"/>
  <c r="C38" i="219"/>
  <c r="AP31" i="182"/>
  <c r="C38" i="206"/>
  <c r="AP27" i="182"/>
  <c r="C38" i="210"/>
  <c r="AP23" i="182"/>
  <c r="C38" i="214"/>
  <c r="AP19" i="182"/>
  <c r="C38" i="203"/>
  <c r="AP15" i="182"/>
  <c r="C38" i="199"/>
  <c r="AP11" i="182"/>
  <c r="C38" i="195"/>
  <c r="AP7" i="182"/>
  <c r="C38" i="191"/>
  <c r="AR53" i="182"/>
  <c r="C40" i="234"/>
  <c r="AR41" i="182"/>
  <c r="C40" i="230"/>
  <c r="AR37" i="182"/>
  <c r="C40" i="220"/>
  <c r="AR33" i="182"/>
  <c r="C40" i="217"/>
  <c r="AR17" i="182"/>
  <c r="C40" i="201"/>
  <c r="AR9" i="182"/>
  <c r="C40" i="193"/>
  <c r="AR5" i="182"/>
  <c r="C40" i="189"/>
  <c r="Y11" i="182"/>
  <c r="C21" i="195"/>
  <c r="C44" i="188"/>
  <c r="D44" i="188" s="1"/>
  <c r="AI53" i="182"/>
  <c r="C31" i="234"/>
  <c r="AI49" i="182"/>
  <c r="C31" i="232"/>
  <c r="AI41" i="182"/>
  <c r="C31" i="230"/>
  <c r="AI33" i="182"/>
  <c r="C31" i="217"/>
  <c r="AI25" i="182"/>
  <c r="C31" i="212"/>
  <c r="AI17" i="182"/>
  <c r="C31" i="201"/>
  <c r="AI9" i="182"/>
  <c r="C31" i="193"/>
  <c r="AJ48" i="182"/>
  <c r="C32" i="223"/>
  <c r="AJ40" i="182"/>
  <c r="C32" i="222"/>
  <c r="AJ32" i="182"/>
  <c r="C32" i="216"/>
  <c r="AJ24" i="182"/>
  <c r="C32" i="213"/>
  <c r="AJ16" i="182"/>
  <c r="C32" i="200"/>
  <c r="AJ8" i="182"/>
  <c r="C32" i="192"/>
  <c r="AK51" i="182"/>
  <c r="C33" i="236"/>
  <c r="AK43" i="182"/>
  <c r="C33" i="228"/>
  <c r="AK35" i="182"/>
  <c r="C33" i="219"/>
  <c r="AK31" i="182"/>
  <c r="C33" i="206"/>
  <c r="AK23" i="182"/>
  <c r="C33" i="214"/>
  <c r="AK15" i="182"/>
  <c r="C33" i="199"/>
  <c r="AK7" i="182"/>
  <c r="C33" i="191"/>
  <c r="AN48" i="182"/>
  <c r="C36" i="223"/>
  <c r="AN40" i="182"/>
  <c r="C36" i="222"/>
  <c r="AN32" i="182"/>
  <c r="C36" i="216"/>
  <c r="AN24" i="182"/>
  <c r="C36" i="213"/>
  <c r="AN16" i="182"/>
  <c r="C36" i="200"/>
  <c r="AN8" i="182"/>
  <c r="C36" i="192"/>
  <c r="AO51" i="182"/>
  <c r="C37" i="236"/>
  <c r="AO43" i="182"/>
  <c r="C37" i="228"/>
  <c r="AO35" i="182"/>
  <c r="C37" i="219"/>
  <c r="AO27" i="182"/>
  <c r="C37" i="210"/>
  <c r="AO15" i="182"/>
  <c r="C37" i="199"/>
  <c r="AP46" i="182"/>
  <c r="C38" i="225"/>
  <c r="AP38" i="182"/>
  <c r="C38" i="221"/>
  <c r="AP30" i="182"/>
  <c r="C38" i="207"/>
  <c r="AP22" i="182"/>
  <c r="C38" i="215"/>
  <c r="AP14" i="182"/>
  <c r="C38" i="198"/>
  <c r="AR52" i="182"/>
  <c r="C40" i="235"/>
  <c r="AR44" i="182"/>
  <c r="C40" i="227"/>
  <c r="AR40" i="182"/>
  <c r="C40" i="222"/>
  <c r="AR32" i="182"/>
  <c r="C40" i="216"/>
  <c r="AR28" i="182"/>
  <c r="C40" i="209"/>
  <c r="AR16" i="182"/>
  <c r="C40" i="200"/>
  <c r="AR12" i="182"/>
  <c r="C40" i="196"/>
  <c r="AR8" i="182"/>
  <c r="C40" i="192"/>
  <c r="C31" i="268"/>
  <c r="AA3" i="182"/>
  <c r="C15" i="268"/>
  <c r="C44" i="225"/>
  <c r="D44" i="225" s="1"/>
  <c r="C44" i="215"/>
  <c r="D44" i="215" s="1"/>
  <c r="E9" i="215" s="1"/>
  <c r="C44" i="202"/>
  <c r="D44" i="202" s="1"/>
  <c r="C44" i="194"/>
  <c r="D44" i="194" s="1"/>
  <c r="C44" i="190"/>
  <c r="D44" i="190" s="1"/>
  <c r="H53" i="182"/>
  <c r="C4" i="234"/>
  <c r="H49" i="182"/>
  <c r="C4" i="232"/>
  <c r="H45" i="182"/>
  <c r="C4" i="226"/>
  <c r="H41" i="182"/>
  <c r="C4" i="230"/>
  <c r="H37" i="182"/>
  <c r="C4" i="220"/>
  <c r="H33" i="182"/>
  <c r="C4" i="217"/>
  <c r="H29" i="182"/>
  <c r="C4" i="208"/>
  <c r="H25" i="182"/>
  <c r="C4" i="212"/>
  <c r="H21" i="182"/>
  <c r="C4" i="205"/>
  <c r="H17" i="182"/>
  <c r="C4" i="201"/>
  <c r="H13" i="182"/>
  <c r="C4" i="197"/>
  <c r="H9" i="182"/>
  <c r="C4" i="193"/>
  <c r="H5" i="182"/>
  <c r="C4" i="189"/>
  <c r="I52" i="182"/>
  <c r="C5" i="235"/>
  <c r="I48" i="182"/>
  <c r="C5" i="223"/>
  <c r="I44" i="182"/>
  <c r="C5" i="227"/>
  <c r="I40" i="182"/>
  <c r="C5" i="222"/>
  <c r="I36" i="182"/>
  <c r="C5" i="238"/>
  <c r="I32" i="182"/>
  <c r="C5" i="216"/>
  <c r="I28" i="182"/>
  <c r="C5" i="209"/>
  <c r="I24" i="182"/>
  <c r="C5" i="213"/>
  <c r="I20" i="182"/>
  <c r="C5" i="204"/>
  <c r="I16" i="182"/>
  <c r="C5" i="200"/>
  <c r="I12" i="182"/>
  <c r="C5" i="196"/>
  <c r="I8" i="182"/>
  <c r="C5" i="192"/>
  <c r="I4" i="182"/>
  <c r="C5" i="188"/>
  <c r="C44" i="234"/>
  <c r="D44" i="234" s="1"/>
  <c r="C44" i="230"/>
  <c r="D44" i="230" s="1"/>
  <c r="C44" i="220"/>
  <c r="D44" i="220" s="1"/>
  <c r="C44" i="217"/>
  <c r="D44" i="217" s="1"/>
  <c r="C44" i="208"/>
  <c r="D44" i="208" s="1"/>
  <c r="C44" i="212"/>
  <c r="D44" i="212" s="1"/>
  <c r="C44" i="197"/>
  <c r="D44" i="197" s="1"/>
  <c r="C44" i="193"/>
  <c r="D44" i="193" s="1"/>
  <c r="C44" i="189"/>
  <c r="D44" i="189" s="1"/>
  <c r="S52" i="182"/>
  <c r="C15" i="235"/>
  <c r="S48" i="182"/>
  <c r="C15" i="223"/>
  <c r="S44" i="182"/>
  <c r="C15" i="227"/>
  <c r="S40" i="182"/>
  <c r="C15" i="222"/>
  <c r="S36" i="182"/>
  <c r="C15" i="238"/>
  <c r="S32" i="182"/>
  <c r="C15" i="216"/>
  <c r="S28" i="182"/>
  <c r="C15" i="209"/>
  <c r="S24" i="182"/>
  <c r="C15" i="213"/>
  <c r="S20" i="182"/>
  <c r="C15" i="204"/>
  <c r="S16" i="182"/>
  <c r="C15" i="200"/>
  <c r="S12" i="182"/>
  <c r="C15" i="196"/>
  <c r="S8" i="182"/>
  <c r="C15" i="192"/>
  <c r="S4" i="182"/>
  <c r="C15" i="188"/>
  <c r="T51" i="182"/>
  <c r="C16" i="236"/>
  <c r="T47" i="182"/>
  <c r="C16" i="224"/>
  <c r="T43" i="182"/>
  <c r="C16" i="228"/>
  <c r="T39" i="182"/>
  <c r="C16" i="231"/>
  <c r="T35" i="182"/>
  <c r="C16" i="219"/>
  <c r="T31" i="182"/>
  <c r="C16" i="206"/>
  <c r="T27" i="182"/>
  <c r="C16" i="210"/>
  <c r="T23" i="182"/>
  <c r="C16" i="214"/>
  <c r="T19" i="182"/>
  <c r="C16" i="203"/>
  <c r="T15" i="182"/>
  <c r="C16" i="199"/>
  <c r="T11" i="182"/>
  <c r="C16" i="195"/>
  <c r="T7" i="182"/>
  <c r="C16" i="191"/>
  <c r="U50" i="182"/>
  <c r="C17" i="237"/>
  <c r="U46" i="182"/>
  <c r="C17" i="225"/>
  <c r="U42" i="182"/>
  <c r="C17" i="229"/>
  <c r="U38" i="182"/>
  <c r="C17" i="221"/>
  <c r="U34" i="182"/>
  <c r="C17" i="218"/>
  <c r="U30" i="182"/>
  <c r="C17" i="207"/>
  <c r="U26" i="182"/>
  <c r="C17" i="211"/>
  <c r="U22" i="182"/>
  <c r="C17" i="215"/>
  <c r="U18" i="182"/>
  <c r="C17" i="202"/>
  <c r="U14" i="182"/>
  <c r="C17" i="198"/>
  <c r="U10" i="182"/>
  <c r="C17" i="194"/>
  <c r="U6" i="182"/>
  <c r="C17" i="190"/>
  <c r="X51" i="182"/>
  <c r="C20" i="236"/>
  <c r="X47" i="182"/>
  <c r="C20" i="224"/>
  <c r="X43" i="182"/>
  <c r="C20" i="228"/>
  <c r="X39" i="182"/>
  <c r="C20" i="231"/>
  <c r="X35" i="182"/>
  <c r="C20" i="219"/>
  <c r="X31" i="182"/>
  <c r="C20" i="206"/>
  <c r="X23" i="182"/>
  <c r="C20" i="214"/>
  <c r="X19" i="182"/>
  <c r="C20" i="203"/>
  <c r="X15" i="182"/>
  <c r="C20" i="199"/>
  <c r="X11" i="182"/>
  <c r="C20" i="195"/>
  <c r="X7" i="182"/>
  <c r="C20" i="191"/>
  <c r="Y50" i="182"/>
  <c r="C21" i="237"/>
  <c r="Y46" i="182"/>
  <c r="C21" i="225"/>
  <c r="Y42" i="182"/>
  <c r="C21" i="229"/>
  <c r="Y38" i="182"/>
  <c r="C21" i="221"/>
  <c r="Y34" i="182"/>
  <c r="C21" i="218"/>
  <c r="Y30" i="182"/>
  <c r="C21" i="207"/>
  <c r="Y26" i="182"/>
  <c r="C21" i="211"/>
  <c r="Y22" i="182"/>
  <c r="C21" i="215"/>
  <c r="Y18" i="182"/>
  <c r="C21" i="202"/>
  <c r="Y14" i="182"/>
  <c r="C21" i="198"/>
  <c r="Y10" i="182"/>
  <c r="C21" i="194"/>
  <c r="Y6" i="182"/>
  <c r="C21" i="190"/>
  <c r="AI52" i="182"/>
  <c r="C31" i="235"/>
  <c r="AI48" i="182"/>
  <c r="C31" i="223"/>
  <c r="AI44" i="182"/>
  <c r="C31" i="227"/>
  <c r="AI40" i="182"/>
  <c r="C31" i="222"/>
  <c r="AI36" i="182"/>
  <c r="C31" i="238"/>
  <c r="AI32" i="182"/>
  <c r="C31" i="216"/>
  <c r="AI28" i="182"/>
  <c r="C31" i="209"/>
  <c r="AI24" i="182"/>
  <c r="C31" i="213"/>
  <c r="AI20" i="182"/>
  <c r="C31" i="204"/>
  <c r="AI16" i="182"/>
  <c r="C31" i="200"/>
  <c r="AI12" i="182"/>
  <c r="C31" i="196"/>
  <c r="AI8" i="182"/>
  <c r="C31" i="192"/>
  <c r="AI4" i="182"/>
  <c r="C31" i="188"/>
  <c r="AJ51" i="182"/>
  <c r="C32" i="236"/>
  <c r="AJ47" i="182"/>
  <c r="C32" i="224"/>
  <c r="AJ43" i="182"/>
  <c r="C32" i="228"/>
  <c r="AJ39" i="182"/>
  <c r="C32" i="231"/>
  <c r="AJ35" i="182"/>
  <c r="C32" i="219"/>
  <c r="AJ31" i="182"/>
  <c r="C32" i="206"/>
  <c r="AJ27" i="182"/>
  <c r="C32" i="210"/>
  <c r="AJ23" i="182"/>
  <c r="C32" i="214"/>
  <c r="AJ19" i="182"/>
  <c r="C32" i="203"/>
  <c r="AJ15" i="182"/>
  <c r="C32" i="199"/>
  <c r="AJ11" i="182"/>
  <c r="C32" i="195"/>
  <c r="AJ7" i="182"/>
  <c r="C32" i="191"/>
  <c r="AK50" i="182"/>
  <c r="C33" i="237"/>
  <c r="AK46" i="182"/>
  <c r="C33" i="225"/>
  <c r="AK42" i="182"/>
  <c r="C33" i="229"/>
  <c r="AK38" i="182"/>
  <c r="C33" i="221"/>
  <c r="AK34" i="182"/>
  <c r="C33" i="218"/>
  <c r="AK30" i="182"/>
  <c r="C33" i="207"/>
  <c r="AK26" i="182"/>
  <c r="C33" i="211"/>
  <c r="AK22" i="182"/>
  <c r="C33" i="215"/>
  <c r="AK18" i="182"/>
  <c r="C33" i="202"/>
  <c r="AK14" i="182"/>
  <c r="C33" i="198"/>
  <c r="AK10" i="182"/>
  <c r="C33" i="194"/>
  <c r="AK6" i="182"/>
  <c r="C33" i="190"/>
  <c r="AN51" i="182"/>
  <c r="C36" i="236"/>
  <c r="AN47" i="182"/>
  <c r="C36" i="224"/>
  <c r="AN43" i="182"/>
  <c r="C36" i="228"/>
  <c r="AN39" i="182"/>
  <c r="C36" i="231"/>
  <c r="AN35" i="182"/>
  <c r="C36" i="219"/>
  <c r="AN31" i="182"/>
  <c r="C36" i="206"/>
  <c r="AN23" i="182"/>
  <c r="C36" i="214"/>
  <c r="AN19" i="182"/>
  <c r="C36" i="203"/>
  <c r="AN15" i="182"/>
  <c r="C36" i="199"/>
  <c r="AN11" i="182"/>
  <c r="C36" i="195"/>
  <c r="AN7" i="182"/>
  <c r="C36" i="191"/>
  <c r="AO50" i="182"/>
  <c r="C37" i="237"/>
  <c r="AO46" i="182"/>
  <c r="C37" i="225"/>
  <c r="AO42" i="182"/>
  <c r="C37" i="229"/>
  <c r="AO38" i="182"/>
  <c r="C37" i="221"/>
  <c r="AO34" i="182"/>
  <c r="C37" i="218"/>
  <c r="AO30" i="182"/>
  <c r="C37" i="207"/>
  <c r="AO26" i="182"/>
  <c r="C37" i="211"/>
  <c r="AO22" i="182"/>
  <c r="C37" i="215"/>
  <c r="AO18" i="182"/>
  <c r="C37" i="202"/>
  <c r="AO14" i="182"/>
  <c r="C37" i="198"/>
  <c r="AO10" i="182"/>
  <c r="C37" i="194"/>
  <c r="AO6" i="182"/>
  <c r="C37" i="190"/>
  <c r="AP53" i="182"/>
  <c r="C38" i="234"/>
  <c r="AP49" i="182"/>
  <c r="C38" i="232"/>
  <c r="AP45" i="182"/>
  <c r="C38" i="226"/>
  <c r="AP41" i="182"/>
  <c r="C38" i="230"/>
  <c r="AP37" i="182"/>
  <c r="C38" i="220"/>
  <c r="AP33" i="182"/>
  <c r="C38" i="217"/>
  <c r="AP29" i="182"/>
  <c r="C38" i="208"/>
  <c r="AP25" i="182"/>
  <c r="C38" i="212"/>
  <c r="AP21" i="182"/>
  <c r="C38" i="205"/>
  <c r="AP17" i="182"/>
  <c r="C38" i="201"/>
  <c r="AP13" i="182"/>
  <c r="C38" i="197"/>
  <c r="AP9" i="182"/>
  <c r="C38" i="193"/>
  <c r="AP5" i="182"/>
  <c r="C38" i="189"/>
  <c r="AR43" i="182"/>
  <c r="C40" i="228"/>
  <c r="C33" i="268"/>
  <c r="C17" i="268"/>
  <c r="H51" i="182"/>
  <c r="C4" i="236"/>
  <c r="H47" i="182"/>
  <c r="C4" i="224"/>
  <c r="H39" i="182"/>
  <c r="C4" i="231"/>
  <c r="H31" i="182"/>
  <c r="C4" i="206"/>
  <c r="H19" i="182"/>
  <c r="C4" i="203"/>
  <c r="H11" i="182"/>
  <c r="C4" i="195"/>
  <c r="I46" i="182"/>
  <c r="C5" i="225"/>
  <c r="I42" i="182"/>
  <c r="C5" i="229"/>
  <c r="I34" i="182"/>
  <c r="C5" i="218"/>
  <c r="I30" i="182"/>
  <c r="C5" i="207"/>
  <c r="I26" i="182"/>
  <c r="C5" i="211"/>
  <c r="I18" i="182"/>
  <c r="C5" i="202"/>
  <c r="I14" i="182"/>
  <c r="C5" i="198"/>
  <c r="I10" i="182"/>
  <c r="C5" i="194"/>
  <c r="I6" i="182"/>
  <c r="C5" i="190"/>
  <c r="S38" i="182"/>
  <c r="C15" i="221"/>
  <c r="AR3" i="182"/>
  <c r="C36" i="268"/>
  <c r="C32" i="268"/>
  <c r="AF3" i="182"/>
  <c r="C20" i="268"/>
  <c r="C16" i="268"/>
  <c r="C4" i="268"/>
  <c r="C44" i="224"/>
  <c r="D44" i="224" s="1"/>
  <c r="C44" i="231"/>
  <c r="D44" i="231" s="1"/>
  <c r="C44" i="219"/>
  <c r="D44" i="219" s="1"/>
  <c r="C44" i="206"/>
  <c r="D44" i="206" s="1"/>
  <c r="C44" i="214"/>
  <c r="D44" i="214" s="1"/>
  <c r="C44" i="203"/>
  <c r="D44" i="203" s="1"/>
  <c r="C44" i="191"/>
  <c r="D44" i="191" s="1"/>
  <c r="H50" i="182"/>
  <c r="C4" i="237"/>
  <c r="H46" i="182"/>
  <c r="C4" i="225"/>
  <c r="H42" i="182"/>
  <c r="C4" i="229"/>
  <c r="H38" i="182"/>
  <c r="C4" i="221"/>
  <c r="H34" i="182"/>
  <c r="C4" i="218"/>
  <c r="H30" i="182"/>
  <c r="C4" i="207"/>
  <c r="H26" i="182"/>
  <c r="C4" i="211"/>
  <c r="H22" i="182"/>
  <c r="C4" i="215"/>
  <c r="H18" i="182"/>
  <c r="C4" i="202"/>
  <c r="H14" i="182"/>
  <c r="C4" i="198"/>
  <c r="H10" i="182"/>
  <c r="C4" i="194"/>
  <c r="H6" i="182"/>
  <c r="C4" i="190"/>
  <c r="I53" i="182"/>
  <c r="C5" i="234"/>
  <c r="I49" i="182"/>
  <c r="C5" i="232"/>
  <c r="I45" i="182"/>
  <c r="C5" i="226"/>
  <c r="I41" i="182"/>
  <c r="C5" i="230"/>
  <c r="I37" i="182"/>
  <c r="C5" i="220"/>
  <c r="I33" i="182"/>
  <c r="C5" i="217"/>
  <c r="I29" i="182"/>
  <c r="C5" i="208"/>
  <c r="I25" i="182"/>
  <c r="C5" i="212"/>
  <c r="I21" i="182"/>
  <c r="C5" i="205"/>
  <c r="I17" i="182"/>
  <c r="C5" i="201"/>
  <c r="I13" i="182"/>
  <c r="C5" i="197"/>
  <c r="I9" i="182"/>
  <c r="C5" i="193"/>
  <c r="I5" i="182"/>
  <c r="C5" i="189"/>
  <c r="C44" i="237"/>
  <c r="D44" i="237" s="1"/>
  <c r="C44" i="218"/>
  <c r="D44" i="218" s="1"/>
  <c r="C44" i="207"/>
  <c r="D44" i="207" s="1"/>
  <c r="C44" i="211"/>
  <c r="D44" i="211" s="1"/>
  <c r="C44" i="198"/>
  <c r="D44" i="198" s="1"/>
  <c r="S53" i="182"/>
  <c r="C15" i="234"/>
  <c r="S49" i="182"/>
  <c r="C15" i="232"/>
  <c r="S45" i="182"/>
  <c r="C15" i="226"/>
  <c r="S41" i="182"/>
  <c r="C15" i="230"/>
  <c r="S37" i="182"/>
  <c r="C15" i="220"/>
  <c r="S33" i="182"/>
  <c r="C15" i="217"/>
  <c r="S29" i="182"/>
  <c r="C15" i="208"/>
  <c r="S25" i="182"/>
  <c r="C15" i="212"/>
  <c r="S21" i="182"/>
  <c r="C15" i="205"/>
  <c r="S17" i="182"/>
  <c r="C15" i="201"/>
  <c r="S13" i="182"/>
  <c r="C15" i="197"/>
  <c r="S9" i="182"/>
  <c r="C15" i="193"/>
  <c r="S5" i="182"/>
  <c r="C15" i="189"/>
  <c r="T52" i="182"/>
  <c r="C16" i="235"/>
  <c r="T48" i="182"/>
  <c r="C16" i="223"/>
  <c r="T44" i="182"/>
  <c r="C16" i="227"/>
  <c r="T40" i="182"/>
  <c r="C16" i="222"/>
  <c r="T36" i="182"/>
  <c r="C16" i="238"/>
  <c r="T32" i="182"/>
  <c r="C16" i="216"/>
  <c r="T28" i="182"/>
  <c r="C16" i="209"/>
  <c r="T24" i="182"/>
  <c r="C16" i="213"/>
  <c r="T20" i="182"/>
  <c r="C16" i="204"/>
  <c r="T16" i="182"/>
  <c r="C16" i="200"/>
  <c r="T12" i="182"/>
  <c r="C16" i="196"/>
  <c r="T8" i="182"/>
  <c r="C16" i="192"/>
  <c r="T4" i="182"/>
  <c r="C16" i="188"/>
  <c r="U51" i="182"/>
  <c r="C17" i="236"/>
  <c r="U47" i="182"/>
  <c r="C17" i="224"/>
  <c r="U43" i="182"/>
  <c r="C17" i="228"/>
  <c r="U39" i="182"/>
  <c r="C17" i="231"/>
  <c r="U35" i="182"/>
  <c r="C17" i="219"/>
  <c r="U31" i="182"/>
  <c r="C17" i="206"/>
  <c r="U23" i="182"/>
  <c r="C17" i="214"/>
  <c r="U19" i="182"/>
  <c r="C17" i="203"/>
  <c r="U15" i="182"/>
  <c r="C17" i="199"/>
  <c r="U11" i="182"/>
  <c r="C17" i="195"/>
  <c r="U7" i="182"/>
  <c r="C17" i="191"/>
  <c r="X52" i="182"/>
  <c r="C20" i="235"/>
  <c r="X48" i="182"/>
  <c r="C20" i="223"/>
  <c r="X44" i="182"/>
  <c r="C20" i="227"/>
  <c r="X40" i="182"/>
  <c r="C20" i="222"/>
  <c r="X36" i="182"/>
  <c r="C20" i="238"/>
  <c r="X32" i="182"/>
  <c r="C20" i="216"/>
  <c r="X28" i="182"/>
  <c r="C20" i="209"/>
  <c r="X24" i="182"/>
  <c r="C20" i="213"/>
  <c r="X20" i="182"/>
  <c r="C20" i="204"/>
  <c r="X16" i="182"/>
  <c r="C20" i="200"/>
  <c r="X12" i="182"/>
  <c r="C20" i="196"/>
  <c r="X8" i="182"/>
  <c r="C20" i="192"/>
  <c r="X4" i="182"/>
  <c r="C20" i="188"/>
  <c r="Y51" i="182"/>
  <c r="C21" i="236"/>
  <c r="Y47" i="182"/>
  <c r="C21" i="224"/>
  <c r="Y43" i="182"/>
  <c r="C21" i="228"/>
  <c r="Y39" i="182"/>
  <c r="C21" i="231"/>
  <c r="Y35" i="182"/>
  <c r="C21" i="219"/>
  <c r="Y31" i="182"/>
  <c r="C21" i="206"/>
  <c r="Y23" i="182"/>
  <c r="C21" i="214"/>
  <c r="Y19" i="182"/>
  <c r="C21" i="203"/>
  <c r="Y15" i="182"/>
  <c r="C21" i="199"/>
  <c r="Y7" i="182"/>
  <c r="C21" i="191"/>
  <c r="C44" i="228"/>
  <c r="D44" i="228" s="1"/>
  <c r="AI45" i="182"/>
  <c r="C31" i="226"/>
  <c r="AI37" i="182"/>
  <c r="C31" i="220"/>
  <c r="AI29" i="182"/>
  <c r="C31" i="208"/>
  <c r="AI21" i="182"/>
  <c r="C31" i="205"/>
  <c r="AI13" i="182"/>
  <c r="C31" i="197"/>
  <c r="AI5" i="182"/>
  <c r="C31" i="189"/>
  <c r="AJ52" i="182"/>
  <c r="C32" i="235"/>
  <c r="AJ44" i="182"/>
  <c r="C32" i="227"/>
  <c r="AJ36" i="182"/>
  <c r="C32" i="238"/>
  <c r="AJ28" i="182"/>
  <c r="C32" i="209"/>
  <c r="AJ20" i="182"/>
  <c r="C32" i="204"/>
  <c r="AJ12" i="182"/>
  <c r="C32" i="196"/>
  <c r="AJ4" i="182"/>
  <c r="C32" i="188"/>
  <c r="AK47" i="182"/>
  <c r="C33" i="224"/>
  <c r="AK39" i="182"/>
  <c r="C33" i="231"/>
  <c r="AK27" i="182"/>
  <c r="C33" i="210"/>
  <c r="AK19" i="182"/>
  <c r="C33" i="203"/>
  <c r="AK11" i="182"/>
  <c r="C33" i="195"/>
  <c r="AN52" i="182"/>
  <c r="C36" i="235"/>
  <c r="AN44" i="182"/>
  <c r="C36" i="227"/>
  <c r="AN36" i="182"/>
  <c r="C36" i="238"/>
  <c r="AN28" i="182"/>
  <c r="C36" i="209"/>
  <c r="AN20" i="182"/>
  <c r="C36" i="204"/>
  <c r="AN12" i="182"/>
  <c r="C36" i="196"/>
  <c r="AN4" i="182"/>
  <c r="C36" i="188"/>
  <c r="AO47" i="182"/>
  <c r="C37" i="224"/>
  <c r="AO39" i="182"/>
  <c r="C37" i="231"/>
  <c r="AO31" i="182"/>
  <c r="C37" i="206"/>
  <c r="AO23" i="182"/>
  <c r="C37" i="214"/>
  <c r="AO19" i="182"/>
  <c r="C37" i="203"/>
  <c r="AO11" i="182"/>
  <c r="C37" i="195"/>
  <c r="AO7" i="182"/>
  <c r="C37" i="191"/>
  <c r="AP50" i="182"/>
  <c r="C38" i="237"/>
  <c r="AP42" i="182"/>
  <c r="C38" i="229"/>
  <c r="AP34" i="182"/>
  <c r="C38" i="218"/>
  <c r="AP26" i="182"/>
  <c r="C38" i="211"/>
  <c r="AP18" i="182"/>
  <c r="C38" i="202"/>
  <c r="AP10" i="182"/>
  <c r="C38" i="194"/>
  <c r="AP6" i="182"/>
  <c r="C38" i="190"/>
  <c r="AR48" i="182"/>
  <c r="C40" i="223"/>
  <c r="AR36" i="182"/>
  <c r="C40" i="238"/>
  <c r="AR4" i="182"/>
  <c r="C40" i="188"/>
  <c r="AM3" i="182"/>
  <c r="AE3" i="182"/>
  <c r="C44" i="221"/>
  <c r="D44" i="221" s="1"/>
  <c r="C38" i="268"/>
  <c r="AL3" i="182"/>
  <c r="AD3" i="182"/>
  <c r="Z3" i="182"/>
  <c r="V3" i="182"/>
  <c r="C44" i="232"/>
  <c r="D44" i="232" s="1"/>
  <c r="C44" i="226"/>
  <c r="D44" i="226" s="1"/>
  <c r="C44" i="205"/>
  <c r="D44" i="205" s="1"/>
  <c r="C44" i="201"/>
  <c r="D44" i="201" s="1"/>
  <c r="H52" i="182"/>
  <c r="C4" i="235"/>
  <c r="H48" i="182"/>
  <c r="C4" i="223"/>
  <c r="H44" i="182"/>
  <c r="C4" i="227"/>
  <c r="H40" i="182"/>
  <c r="C4" i="222"/>
  <c r="H36" i="182"/>
  <c r="C4" i="238"/>
  <c r="H32" i="182"/>
  <c r="C4" i="216"/>
  <c r="H28" i="182"/>
  <c r="C4" i="209"/>
  <c r="H24" i="182"/>
  <c r="C4" i="213"/>
  <c r="H20" i="182"/>
  <c r="C4" i="204"/>
  <c r="H16" i="182"/>
  <c r="C4" i="200"/>
  <c r="H12" i="182"/>
  <c r="C4" i="196"/>
  <c r="H8" i="182"/>
  <c r="C4" i="192"/>
  <c r="H4" i="182"/>
  <c r="C4" i="188"/>
  <c r="I51" i="182"/>
  <c r="C5" i="236"/>
  <c r="I47" i="182"/>
  <c r="C5" i="224"/>
  <c r="I43" i="182"/>
  <c r="C5" i="228"/>
  <c r="I39" i="182"/>
  <c r="C5" i="231"/>
  <c r="I35" i="182"/>
  <c r="C5" i="219"/>
  <c r="I31" i="182"/>
  <c r="C5" i="206"/>
  <c r="I27" i="182"/>
  <c r="C5" i="210"/>
  <c r="I23" i="182"/>
  <c r="C5" i="214"/>
  <c r="I19" i="182"/>
  <c r="C5" i="203"/>
  <c r="I15" i="182"/>
  <c r="C5" i="199"/>
  <c r="I11" i="182"/>
  <c r="C5" i="195"/>
  <c r="I7" i="182"/>
  <c r="C5" i="191"/>
  <c r="C44" i="227"/>
  <c r="D44" i="227" s="1"/>
  <c r="C44" i="216"/>
  <c r="D44" i="216" s="1"/>
  <c r="E8" i="216" s="1"/>
  <c r="C44" i="204"/>
  <c r="D44" i="204" s="1"/>
  <c r="S51" i="182"/>
  <c r="C15" i="236"/>
  <c r="S47" i="182"/>
  <c r="C15" i="224"/>
  <c r="S43" i="182"/>
  <c r="C15" i="228"/>
  <c r="S39" i="182"/>
  <c r="C15" i="231"/>
  <c r="S35" i="182"/>
  <c r="C15" i="219"/>
  <c r="S31" i="182"/>
  <c r="C15" i="206"/>
  <c r="S27" i="182"/>
  <c r="C15" i="210"/>
  <c r="S23" i="182"/>
  <c r="C15" i="214"/>
  <c r="S19" i="182"/>
  <c r="C15" i="203"/>
  <c r="S15" i="182"/>
  <c r="C15" i="199"/>
  <c r="S11" i="182"/>
  <c r="C15" i="195"/>
  <c r="S7" i="182"/>
  <c r="C15" i="191"/>
  <c r="T50" i="182"/>
  <c r="C16" i="237"/>
  <c r="T46" i="182"/>
  <c r="C16" i="225"/>
  <c r="T42" i="182"/>
  <c r="C16" i="229"/>
  <c r="T38" i="182"/>
  <c r="C16" i="221"/>
  <c r="T34" i="182"/>
  <c r="C16" i="218"/>
  <c r="T30" i="182"/>
  <c r="C16" i="207"/>
  <c r="T26" i="182"/>
  <c r="C16" i="211"/>
  <c r="T22" i="182"/>
  <c r="C16" i="215"/>
  <c r="T18" i="182"/>
  <c r="C16" i="202"/>
  <c r="T14" i="182"/>
  <c r="C16" i="198"/>
  <c r="T10" i="182"/>
  <c r="C16" i="194"/>
  <c r="T6" i="182"/>
  <c r="C16" i="190"/>
  <c r="U53" i="182"/>
  <c r="C17" i="234"/>
  <c r="U49" i="182"/>
  <c r="C17" i="232"/>
  <c r="U45" i="182"/>
  <c r="C17" i="226"/>
  <c r="U41" i="182"/>
  <c r="C17" i="230"/>
  <c r="U37" i="182"/>
  <c r="C17" i="220"/>
  <c r="U33" i="182"/>
  <c r="C17" i="217"/>
  <c r="U29" i="182"/>
  <c r="C17" i="208"/>
  <c r="U25" i="182"/>
  <c r="C17" i="212"/>
  <c r="U21" i="182"/>
  <c r="C17" i="205"/>
  <c r="U17" i="182"/>
  <c r="C17" i="201"/>
  <c r="U13" i="182"/>
  <c r="C17" i="197"/>
  <c r="U9" i="182"/>
  <c r="C17" i="193"/>
  <c r="U5" i="182"/>
  <c r="C17" i="189"/>
  <c r="X50" i="182"/>
  <c r="C20" i="237"/>
  <c r="X46" i="182"/>
  <c r="C20" i="225"/>
  <c r="X42" i="182"/>
  <c r="C20" i="229"/>
  <c r="X38" i="182"/>
  <c r="C20" i="221"/>
  <c r="X34" i="182"/>
  <c r="C20" i="218"/>
  <c r="X30" i="182"/>
  <c r="C20" i="207"/>
  <c r="X26" i="182"/>
  <c r="C20" i="211"/>
  <c r="X22" i="182"/>
  <c r="C20" i="215"/>
  <c r="X18" i="182"/>
  <c r="C20" i="202"/>
  <c r="X14" i="182"/>
  <c r="C20" i="198"/>
  <c r="X10" i="182"/>
  <c r="C20" i="194"/>
  <c r="X6" i="182"/>
  <c r="C20" i="190"/>
  <c r="Y53" i="182"/>
  <c r="C21" i="234"/>
  <c r="Y49" i="182"/>
  <c r="C21" i="232"/>
  <c r="Y45" i="182"/>
  <c r="C21" i="226"/>
  <c r="Y41" i="182"/>
  <c r="C21" i="230"/>
  <c r="Y37" i="182"/>
  <c r="C21" i="220"/>
  <c r="Y33" i="182"/>
  <c r="C21" i="217"/>
  <c r="Y29" i="182"/>
  <c r="C21" i="208"/>
  <c r="Y25" i="182"/>
  <c r="C21" i="212"/>
  <c r="Y21" i="182"/>
  <c r="C21" i="205"/>
  <c r="Y17" i="182"/>
  <c r="C21" i="201"/>
  <c r="Y13" i="182"/>
  <c r="C21" i="197"/>
  <c r="Y9" i="182"/>
  <c r="C21" i="193"/>
  <c r="Y5" i="182"/>
  <c r="C21" i="189"/>
  <c r="C44" i="229"/>
  <c r="D44" i="229" s="1"/>
  <c r="AI51" i="182"/>
  <c r="C31" i="236"/>
  <c r="AI47" i="182"/>
  <c r="C31" i="224"/>
  <c r="AI43" i="182"/>
  <c r="C31" i="228"/>
  <c r="AI39" i="182"/>
  <c r="C31" i="231"/>
  <c r="AI35" i="182"/>
  <c r="C31" i="219"/>
  <c r="AI31" i="182"/>
  <c r="C31" i="206"/>
  <c r="AI27" i="182"/>
  <c r="C31" i="210"/>
  <c r="AI23" i="182"/>
  <c r="C31" i="214"/>
  <c r="AI19" i="182"/>
  <c r="C31" i="203"/>
  <c r="AI15" i="182"/>
  <c r="C31" i="199"/>
  <c r="AI11" i="182"/>
  <c r="C31" i="195"/>
  <c r="AI7" i="182"/>
  <c r="C31" i="191"/>
  <c r="AJ50" i="182"/>
  <c r="C32" i="237"/>
  <c r="AJ46" i="182"/>
  <c r="C32" i="225"/>
  <c r="AJ42" i="182"/>
  <c r="C32" i="229"/>
  <c r="AJ38" i="182"/>
  <c r="C32" i="221"/>
  <c r="AJ34" i="182"/>
  <c r="C32" i="218"/>
  <c r="AJ30" i="182"/>
  <c r="C32" i="207"/>
  <c r="AJ26" i="182"/>
  <c r="C32" i="211"/>
  <c r="AJ22" i="182"/>
  <c r="C32" i="215"/>
  <c r="AJ18" i="182"/>
  <c r="C32" i="202"/>
  <c r="AJ14" i="182"/>
  <c r="C32" i="198"/>
  <c r="AJ10" i="182"/>
  <c r="C32" i="194"/>
  <c r="AJ6" i="182"/>
  <c r="C32" i="190"/>
  <c r="AK53" i="182"/>
  <c r="C33" i="234"/>
  <c r="AK49" i="182"/>
  <c r="C33" i="232"/>
  <c r="AK45" i="182"/>
  <c r="C33" i="226"/>
  <c r="AK41" i="182"/>
  <c r="C33" i="230"/>
  <c r="AK37" i="182"/>
  <c r="C33" i="220"/>
  <c r="AK33" i="182"/>
  <c r="C33" i="217"/>
  <c r="AK29" i="182"/>
  <c r="C33" i="208"/>
  <c r="AK25" i="182"/>
  <c r="C33" i="212"/>
  <c r="AK21" i="182"/>
  <c r="C33" i="205"/>
  <c r="AK17" i="182"/>
  <c r="C33" i="201"/>
  <c r="AK13" i="182"/>
  <c r="C33" i="197"/>
  <c r="AK9" i="182"/>
  <c r="C33" i="193"/>
  <c r="AK5" i="182"/>
  <c r="C33" i="189"/>
  <c r="AN50" i="182"/>
  <c r="C36" i="237"/>
  <c r="AN46" i="182"/>
  <c r="C36" i="225"/>
  <c r="AN42" i="182"/>
  <c r="C36" i="229"/>
  <c r="AN38" i="182"/>
  <c r="C36" i="221"/>
  <c r="AN34" i="182"/>
  <c r="C36" i="218"/>
  <c r="AN30" i="182"/>
  <c r="C36" i="207"/>
  <c r="AN26" i="182"/>
  <c r="C36" i="211"/>
  <c r="AN22" i="182"/>
  <c r="C36" i="215"/>
  <c r="AN18" i="182"/>
  <c r="C36" i="202"/>
  <c r="AN14" i="182"/>
  <c r="C36" i="198"/>
  <c r="AN10" i="182"/>
  <c r="C36" i="194"/>
  <c r="AN6" i="182"/>
  <c r="C36" i="190"/>
  <c r="AO53" i="182"/>
  <c r="C37" i="234"/>
  <c r="AO49" i="182"/>
  <c r="C37" i="232"/>
  <c r="AO45" i="182"/>
  <c r="C37" i="226"/>
  <c r="AO41" i="182"/>
  <c r="C37" i="230"/>
  <c r="AO37" i="182"/>
  <c r="C37" i="220"/>
  <c r="AO33" i="182"/>
  <c r="C37" i="217"/>
  <c r="AO29" i="182"/>
  <c r="C37" i="208"/>
  <c r="AO25" i="182"/>
  <c r="C37" i="212"/>
  <c r="AO21" i="182"/>
  <c r="C37" i="205"/>
  <c r="AO17" i="182"/>
  <c r="C37" i="201"/>
  <c r="AO13" i="182"/>
  <c r="C37" i="197"/>
  <c r="AO9" i="182"/>
  <c r="C37" i="193"/>
  <c r="AO5" i="182"/>
  <c r="C37" i="189"/>
  <c r="AP52" i="182"/>
  <c r="C38" i="235"/>
  <c r="AP48" i="182"/>
  <c r="C38" i="223"/>
  <c r="AP44" i="182"/>
  <c r="C38" i="227"/>
  <c r="AP40" i="182"/>
  <c r="C38" i="222"/>
  <c r="AP36" i="182"/>
  <c r="C38" i="238"/>
  <c r="AP32" i="182"/>
  <c r="C38" i="216"/>
  <c r="AP28" i="182"/>
  <c r="C38" i="209"/>
  <c r="AP24" i="182"/>
  <c r="C38" i="213"/>
  <c r="AP20" i="182"/>
  <c r="C38" i="204"/>
  <c r="AP16" i="182"/>
  <c r="C38" i="200"/>
  <c r="AP12" i="182"/>
  <c r="C38" i="196"/>
  <c r="AP8" i="182"/>
  <c r="C38" i="192"/>
  <c r="AP4" i="182"/>
  <c r="C38" i="188"/>
  <c r="AR42" i="182"/>
  <c r="C40" i="229"/>
  <c r="AR38" i="182"/>
  <c r="C40" i="221"/>
  <c r="AR30" i="182"/>
  <c r="C40" i="207"/>
  <c r="AR26" i="182"/>
  <c r="C40" i="211"/>
  <c r="AR14" i="182"/>
  <c r="C40" i="198"/>
  <c r="AJ13" i="182"/>
  <c r="C32" i="197"/>
  <c r="D42" i="268"/>
  <c r="D45" i="268"/>
  <c r="AN27" i="182"/>
  <c r="C36" i="210"/>
  <c r="C35" i="210"/>
  <c r="C25" i="210"/>
  <c r="C24" i="210"/>
  <c r="C23" i="210"/>
  <c r="Y27" i="182"/>
  <c r="C21" i="210"/>
  <c r="X27" i="182"/>
  <c r="C20" i="210"/>
  <c r="C19" i="210"/>
  <c r="U27" i="182"/>
  <c r="C17" i="210"/>
  <c r="C14" i="210"/>
  <c r="H27" i="182"/>
  <c r="C4" i="210"/>
  <c r="C3" i="210"/>
  <c r="AL39" i="182"/>
  <c r="AM6" i="182"/>
  <c r="G21" i="182"/>
  <c r="AG19" i="182"/>
  <c r="AH42" i="182"/>
  <c r="B36" i="182"/>
  <c r="B28" i="182"/>
  <c r="V34" i="182"/>
  <c r="AE25" i="182"/>
  <c r="W53" i="182"/>
  <c r="AC28" i="182"/>
  <c r="AH22" i="182"/>
  <c r="AH18" i="182"/>
  <c r="Z44" i="182"/>
  <c r="D45" i="225"/>
  <c r="AE43" i="182"/>
  <c r="V40" i="182"/>
  <c r="Z39" i="182"/>
  <c r="D46" i="208"/>
  <c r="V8" i="182"/>
  <c r="D46" i="189"/>
  <c r="E53" i="182"/>
  <c r="D45" i="237"/>
  <c r="AB45" i="182"/>
  <c r="AM42" i="182"/>
  <c r="E29" i="182"/>
  <c r="AL23" i="182"/>
  <c r="AA10" i="182"/>
  <c r="V52" i="182"/>
  <c r="AM50" i="182"/>
  <c r="AM34" i="182"/>
  <c r="G33" i="182"/>
  <c r="AH19" i="182"/>
  <c r="W17" i="182"/>
  <c r="G9" i="182"/>
  <c r="P3" i="182"/>
  <c r="R41" i="182"/>
  <c r="AB31" i="182"/>
  <c r="AG14" i="182"/>
  <c r="C8" i="182"/>
  <c r="C44" i="182"/>
  <c r="AL40" i="182"/>
  <c r="D46" i="231"/>
  <c r="E33" i="182"/>
  <c r="AG18" i="182"/>
  <c r="AL4" i="182"/>
  <c r="AP3" i="182"/>
  <c r="C52" i="182"/>
  <c r="V50" i="182"/>
  <c r="W49" i="182"/>
  <c r="AM47" i="182"/>
  <c r="D46" i="229"/>
  <c r="AG42" i="182"/>
  <c r="G41" i="182"/>
  <c r="D45" i="231"/>
  <c r="AE37" i="182"/>
  <c r="AD36" i="182"/>
  <c r="AL35" i="182"/>
  <c r="D46" i="217"/>
  <c r="W33" i="182"/>
  <c r="AC32" i="182"/>
  <c r="B32" i="182"/>
  <c r="AH30" i="182"/>
  <c r="AL28" i="182"/>
  <c r="AB27" i="182"/>
  <c r="D27" i="182"/>
  <c r="W19" i="182"/>
  <c r="AA15" i="182"/>
  <c r="AH13" i="182"/>
  <c r="N8" i="182"/>
  <c r="AF7" i="182"/>
  <c r="AH53" i="182"/>
  <c r="AB51" i="182"/>
  <c r="D43" i="182"/>
  <c r="C32" i="182"/>
  <c r="AB15" i="182"/>
  <c r="AL13" i="182"/>
  <c r="AA11" i="182"/>
  <c r="AC52" i="182"/>
  <c r="AL51" i="182"/>
  <c r="D51" i="182"/>
  <c r="D46" i="232"/>
  <c r="AL48" i="182"/>
  <c r="D47" i="182"/>
  <c r="AC44" i="182"/>
  <c r="AM43" i="182"/>
  <c r="D45" i="229"/>
  <c r="E41" i="182"/>
  <c r="N40" i="182"/>
  <c r="AH38" i="182"/>
  <c r="F36" i="182"/>
  <c r="W35" i="182"/>
  <c r="D35" i="182"/>
  <c r="R33" i="182"/>
  <c r="AL31" i="182"/>
  <c r="AA30" i="182"/>
  <c r="G29" i="182"/>
  <c r="AA27" i="182"/>
  <c r="AA26" i="182"/>
  <c r="D45" i="203"/>
  <c r="D45" i="199"/>
  <c r="G13" i="182"/>
  <c r="AG10" i="182"/>
  <c r="R9" i="182"/>
  <c r="F8" i="182"/>
  <c r="D7" i="182"/>
  <c r="G5" i="182"/>
  <c r="D46" i="228"/>
  <c r="D45" i="221"/>
  <c r="D45" i="219"/>
  <c r="D46" i="218"/>
  <c r="D46" i="206"/>
  <c r="D46" i="207"/>
  <c r="D46" i="205"/>
  <c r="D46" i="198"/>
  <c r="D45" i="194"/>
  <c r="D46" i="219"/>
  <c r="D45" i="213"/>
  <c r="D45" i="224"/>
  <c r="D46" i="225"/>
  <c r="D45" i="228"/>
  <c r="D45" i="206"/>
  <c r="D45" i="207"/>
  <c r="D46" i="202"/>
  <c r="D46" i="201"/>
  <c r="D46" i="190"/>
  <c r="AQ26" i="182"/>
  <c r="AQ38" i="182"/>
  <c r="AQ35" i="182"/>
  <c r="AQ29" i="182"/>
  <c r="AQ21" i="182"/>
  <c r="AQ49" i="182"/>
  <c r="AQ45" i="182"/>
  <c r="AQ42" i="182"/>
  <c r="AQ39" i="182"/>
  <c r="AQ33" i="182"/>
  <c r="AQ54" i="182"/>
  <c r="AQ30" i="182"/>
  <c r="AQ6" i="182"/>
  <c r="AM20" i="182"/>
  <c r="AM39" i="182"/>
  <c r="AM36" i="182"/>
  <c r="AM35" i="182"/>
  <c r="AM19" i="182"/>
  <c r="AM15" i="182"/>
  <c r="AM14" i="182"/>
  <c r="AM11" i="182"/>
  <c r="AM10" i="182"/>
  <c r="AM27" i="182"/>
  <c r="AM12" i="182"/>
  <c r="AK3" i="182"/>
  <c r="AL29" i="182"/>
  <c r="AL20" i="182"/>
  <c r="AL16" i="182"/>
  <c r="AL44" i="182"/>
  <c r="AL36" i="182"/>
  <c r="AL19" i="182"/>
  <c r="AL12" i="182"/>
  <c r="AL9" i="182"/>
  <c r="AL7" i="182"/>
  <c r="AH10" i="182"/>
  <c r="AH54" i="182"/>
  <c r="AH14" i="182"/>
  <c r="AH9" i="182"/>
  <c r="AJ3" i="182"/>
  <c r="AF54" i="182"/>
  <c r="AF39" i="182"/>
  <c r="AG38" i="182"/>
  <c r="AG21" i="182"/>
  <c r="AG17" i="182"/>
  <c r="AG6" i="182"/>
  <c r="AG51" i="182"/>
  <c r="AG46" i="182"/>
  <c r="AG41" i="182"/>
  <c r="AG9" i="182"/>
  <c r="AG31" i="182"/>
  <c r="AG27" i="182"/>
  <c r="AF20" i="182"/>
  <c r="AE48" i="182"/>
  <c r="AE53" i="182"/>
  <c r="AE44" i="182"/>
  <c r="AE35" i="182"/>
  <c r="AE15" i="182"/>
  <c r="AE49" i="182"/>
  <c r="AE33" i="182"/>
  <c r="AE24" i="182"/>
  <c r="AE16" i="182"/>
  <c r="AE5" i="182"/>
  <c r="AD4" i="182"/>
  <c r="AD29" i="182"/>
  <c r="AE12" i="182"/>
  <c r="AE11" i="182"/>
  <c r="AB18" i="182"/>
  <c r="AC20" i="182"/>
  <c r="AC16" i="182"/>
  <c r="AC49" i="182"/>
  <c r="AB42" i="182"/>
  <c r="AB37" i="182"/>
  <c r="AC34" i="182"/>
  <c r="AB30" i="182"/>
  <c r="AC29" i="182"/>
  <c r="AB26" i="182"/>
  <c r="AC25" i="182"/>
  <c r="AB21" i="182"/>
  <c r="AC13" i="182"/>
  <c r="AC12" i="182"/>
  <c r="AC9" i="182"/>
  <c r="AC4" i="182"/>
  <c r="AB54" i="182"/>
  <c r="AB46" i="182"/>
  <c r="AB14" i="182"/>
  <c r="AC41" i="182"/>
  <c r="AB5" i="182"/>
  <c r="AC54" i="182"/>
  <c r="AC53" i="182"/>
  <c r="AB50" i="182"/>
  <c r="AC45" i="182"/>
  <c r="AB43" i="182"/>
  <c r="AC36" i="182"/>
  <c r="AB34" i="182"/>
  <c r="AB29" i="182"/>
  <c r="AC18" i="182"/>
  <c r="AB13" i="182"/>
  <c r="AB11" i="182"/>
  <c r="AB10" i="182"/>
  <c r="Z52" i="182"/>
  <c r="Z25" i="182"/>
  <c r="AA51" i="182"/>
  <c r="AA50" i="182"/>
  <c r="Z49" i="182"/>
  <c r="AA47" i="182"/>
  <c r="AA31" i="182"/>
  <c r="Z28" i="182"/>
  <c r="Z23" i="182"/>
  <c r="Z12" i="182"/>
  <c r="AA7" i="182"/>
  <c r="Z4" i="182"/>
  <c r="AA23" i="182"/>
  <c r="Z53" i="182"/>
  <c r="Z47" i="182"/>
  <c r="AA46" i="182"/>
  <c r="AA43" i="182"/>
  <c r="AA42" i="182"/>
  <c r="Z41" i="182"/>
  <c r="AA39" i="182"/>
  <c r="Z36" i="182"/>
  <c r="Z20" i="182"/>
  <c r="AA14" i="182"/>
  <c r="Z9" i="182"/>
  <c r="Z7" i="182"/>
  <c r="V47" i="182"/>
  <c r="W6" i="182"/>
  <c r="V46" i="182"/>
  <c r="W38" i="182"/>
  <c r="V18" i="182"/>
  <c r="V15" i="182"/>
  <c r="W54" i="182"/>
  <c r="W51" i="182"/>
  <c r="V31" i="182"/>
  <c r="V24" i="182"/>
  <c r="W22" i="182"/>
  <c r="R19" i="182"/>
  <c r="R35" i="182"/>
  <c r="R11" i="182"/>
  <c r="S3" i="182"/>
  <c r="R51" i="182"/>
  <c r="R25" i="182"/>
  <c r="R27" i="182"/>
  <c r="R49" i="182"/>
  <c r="R43" i="182"/>
  <c r="R17" i="182"/>
  <c r="N48" i="182"/>
  <c r="N47" i="182"/>
  <c r="N24" i="182"/>
  <c r="N16" i="182"/>
  <c r="N50" i="182"/>
  <c r="N32" i="182"/>
  <c r="N18" i="182"/>
  <c r="N26" i="182"/>
  <c r="N34" i="182"/>
  <c r="N42" i="182"/>
  <c r="N10" i="182"/>
  <c r="L3" i="182"/>
  <c r="E45" i="182"/>
  <c r="F44" i="182"/>
  <c r="E25" i="182"/>
  <c r="E9" i="182"/>
  <c r="E5" i="182"/>
  <c r="E49" i="182"/>
  <c r="F48" i="182"/>
  <c r="E37" i="182"/>
  <c r="F28" i="182"/>
  <c r="E21" i="182"/>
  <c r="E17" i="182"/>
  <c r="E13" i="182"/>
  <c r="G37" i="182"/>
  <c r="F32" i="182"/>
  <c r="F4" i="182"/>
  <c r="F52" i="182"/>
  <c r="F24" i="182"/>
  <c r="F20" i="182"/>
  <c r="G53" i="182"/>
  <c r="G49" i="182"/>
  <c r="G45" i="182"/>
  <c r="F40" i="182"/>
  <c r="G25" i="182"/>
  <c r="G17" i="182"/>
  <c r="F16" i="182"/>
  <c r="F12" i="182"/>
  <c r="C36" i="182"/>
  <c r="C24" i="182"/>
  <c r="D23" i="182"/>
  <c r="C12" i="182"/>
  <c r="C48" i="182"/>
  <c r="C40" i="182"/>
  <c r="D39" i="182"/>
  <c r="D31" i="182"/>
  <c r="D19" i="182"/>
  <c r="D15" i="182"/>
  <c r="D11" i="182"/>
  <c r="C4" i="182"/>
  <c r="C28" i="182"/>
  <c r="C20" i="182"/>
  <c r="C16" i="182"/>
  <c r="B41" i="182"/>
  <c r="B17" i="182"/>
  <c r="B37" i="182"/>
  <c r="B16" i="182"/>
  <c r="B13" i="182"/>
  <c r="B12" i="182"/>
  <c r="B9" i="182"/>
  <c r="B52" i="182"/>
  <c r="B44" i="182"/>
  <c r="B21" i="182"/>
  <c r="B8" i="182"/>
  <c r="B4" i="182"/>
  <c r="B45" i="182"/>
  <c r="B25" i="182"/>
  <c r="B49" i="182"/>
  <c r="B33" i="182"/>
  <c r="B53" i="182"/>
  <c r="B48" i="182"/>
  <c r="B40" i="182"/>
  <c r="B29" i="182"/>
  <c r="B24" i="182"/>
  <c r="B20" i="182"/>
  <c r="B5" i="182"/>
  <c r="D46" i="222"/>
  <c r="D46" i="238"/>
  <c r="D46" i="216"/>
  <c r="D46" i="209"/>
  <c r="D45" i="193"/>
  <c r="D46" i="235"/>
  <c r="D46" i="223"/>
  <c r="D45" i="216"/>
  <c r="D46" i="214"/>
  <c r="D45" i="205"/>
  <c r="D46" i="234"/>
  <c r="D45" i="235"/>
  <c r="D45" i="236"/>
  <c r="D45" i="232"/>
  <c r="D45" i="223"/>
  <c r="D46" i="226"/>
  <c r="D46" i="227"/>
  <c r="D46" i="220"/>
  <c r="D45" i="218"/>
  <c r="D45" i="208"/>
  <c r="D46" i="210"/>
  <c r="D46" i="211"/>
  <c r="D46" i="212"/>
  <c r="D45" i="214"/>
  <c r="D46" i="215"/>
  <c r="D45" i="204"/>
  <c r="D45" i="202"/>
  <c r="D45" i="201"/>
  <c r="D46" i="200"/>
  <c r="D45" i="198"/>
  <c r="D46" i="197"/>
  <c r="D45" i="196"/>
  <c r="D46" i="195"/>
  <c r="D46" i="192"/>
  <c r="D46" i="191"/>
  <c r="D45" i="190"/>
  <c r="D45" i="189"/>
  <c r="D46" i="188"/>
  <c r="D45" i="230"/>
  <c r="D46" i="236"/>
  <c r="D45" i="222"/>
  <c r="D45" i="238"/>
  <c r="D45" i="217"/>
  <c r="D45" i="209"/>
  <c r="D46" i="204"/>
  <c r="D46" i="196"/>
  <c r="D45" i="234"/>
  <c r="D46" i="237"/>
  <c r="D46" i="224"/>
  <c r="D45" i="226"/>
  <c r="D45" i="227"/>
  <c r="D46" i="230"/>
  <c r="D46" i="221"/>
  <c r="D45" i="220"/>
  <c r="D45" i="210"/>
  <c r="D45" i="211"/>
  <c r="D45" i="212"/>
  <c r="D46" i="213"/>
  <c r="D45" i="215"/>
  <c r="D46" i="203"/>
  <c r="D45" i="200"/>
  <c r="D46" i="199"/>
  <c r="D45" i="197"/>
  <c r="D45" i="195"/>
  <c r="D46" i="194"/>
  <c r="D46" i="193"/>
  <c r="D45" i="192"/>
  <c r="D45" i="191"/>
  <c r="D45" i="188"/>
  <c r="C47" i="157"/>
  <c r="D47" i="157" s="1"/>
  <c r="C39" i="157"/>
  <c r="D39" i="157" s="1"/>
  <c r="C31" i="157"/>
  <c r="D31" i="157" s="1"/>
  <c r="C27" i="157"/>
  <c r="D27" i="157" s="1"/>
  <c r="C19" i="157"/>
  <c r="D19" i="157" s="1"/>
  <c r="C11" i="157"/>
  <c r="D11" i="157" s="1"/>
  <c r="C7" i="157"/>
  <c r="D7" i="157" s="1"/>
  <c r="AQ20" i="182"/>
  <c r="AR11" i="182"/>
  <c r="AR7" i="182"/>
  <c r="C39" i="268"/>
  <c r="C50" i="157"/>
  <c r="D50" i="157" s="1"/>
  <c r="C42" i="157"/>
  <c r="D42" i="157" s="1"/>
  <c r="C34" i="157"/>
  <c r="D34" i="157" s="1"/>
  <c r="C26" i="157"/>
  <c r="D26" i="157" s="1"/>
  <c r="C18" i="157"/>
  <c r="D18" i="157" s="1"/>
  <c r="C10" i="157"/>
  <c r="D10" i="157" s="1"/>
  <c r="C6" i="157"/>
  <c r="D6" i="157" s="1"/>
  <c r="AQ40" i="182"/>
  <c r="AR27" i="182"/>
  <c r="AR19" i="182"/>
  <c r="AQ16" i="182"/>
  <c r="AQ15" i="182"/>
  <c r="AQ11" i="182"/>
  <c r="AQ4" i="182"/>
  <c r="C53" i="157"/>
  <c r="D53" i="157" s="1"/>
  <c r="C49" i="157"/>
  <c r="D49" i="157" s="1"/>
  <c r="C45" i="157"/>
  <c r="D45" i="157" s="1"/>
  <c r="C41" i="157"/>
  <c r="D41" i="157" s="1"/>
  <c r="C37" i="157"/>
  <c r="D37" i="157" s="1"/>
  <c r="C33" i="157"/>
  <c r="D33" i="157" s="1"/>
  <c r="C29" i="157"/>
  <c r="D29" i="157" s="1"/>
  <c r="C25" i="157"/>
  <c r="D25" i="157" s="1"/>
  <c r="C21" i="157"/>
  <c r="D21" i="157" s="1"/>
  <c r="C17" i="157"/>
  <c r="D17" i="157" s="1"/>
  <c r="C13" i="157"/>
  <c r="D13" i="157" s="1"/>
  <c r="C9" i="157"/>
  <c r="D9" i="157" s="1"/>
  <c r="C5" i="157"/>
  <c r="D5" i="157" s="1"/>
  <c r="AQ53" i="182"/>
  <c r="AR50" i="182"/>
  <c r="AR47" i="182"/>
  <c r="AQ46" i="182"/>
  <c r="AQ41" i="182"/>
  <c r="AQ37" i="182"/>
  <c r="AQ36" i="182"/>
  <c r="AR34" i="182"/>
  <c r="AQ28" i="182"/>
  <c r="AQ27" i="182"/>
  <c r="AR25" i="182"/>
  <c r="AQ23" i="182"/>
  <c r="AQ22" i="182"/>
  <c r="AQ19" i="182"/>
  <c r="AR18" i="182"/>
  <c r="AQ17" i="182"/>
  <c r="AR13" i="182"/>
  <c r="AQ12" i="182"/>
  <c r="AQ10" i="182"/>
  <c r="AQ9" i="182"/>
  <c r="AQ5" i="182"/>
  <c r="C40" i="268"/>
  <c r="C3" i="157"/>
  <c r="D3" i="157" s="1"/>
  <c r="C51" i="157"/>
  <c r="D51" i="157" s="1"/>
  <c r="C43" i="157"/>
  <c r="D43" i="157" s="1"/>
  <c r="C35" i="157"/>
  <c r="D35" i="157" s="1"/>
  <c r="C23" i="157"/>
  <c r="D23" i="157" s="1"/>
  <c r="C15" i="157"/>
  <c r="D15" i="157" s="1"/>
  <c r="AR51" i="182"/>
  <c r="AR31" i="182"/>
  <c r="AQ24" i="182"/>
  <c r="AR15" i="182"/>
  <c r="C54" i="157"/>
  <c r="D54" i="157" s="1"/>
  <c r="C46" i="157"/>
  <c r="D46" i="157" s="1"/>
  <c r="C38" i="157"/>
  <c r="D38" i="157" s="1"/>
  <c r="C30" i="157"/>
  <c r="D30" i="157" s="1"/>
  <c r="C22" i="157"/>
  <c r="D22" i="157" s="1"/>
  <c r="C14" i="157"/>
  <c r="D14" i="157" s="1"/>
  <c r="AQ51" i="182"/>
  <c r="AR46" i="182"/>
  <c r="AQ31" i="182"/>
  <c r="AR23" i="182"/>
  <c r="AR22" i="182"/>
  <c r="AR10" i="182"/>
  <c r="AQ7" i="182"/>
  <c r="C52" i="157"/>
  <c r="D52" i="157" s="1"/>
  <c r="C48" i="157"/>
  <c r="D48" i="157" s="1"/>
  <c r="C44" i="157"/>
  <c r="D44" i="157" s="1"/>
  <c r="C40" i="157"/>
  <c r="D40" i="157" s="1"/>
  <c r="C36" i="157"/>
  <c r="D36" i="157" s="1"/>
  <c r="C32" i="157"/>
  <c r="D32" i="157" s="1"/>
  <c r="C28" i="157"/>
  <c r="D28" i="157" s="1"/>
  <c r="C24" i="157"/>
  <c r="D24" i="157" s="1"/>
  <c r="C20" i="157"/>
  <c r="D20" i="157" s="1"/>
  <c r="C16" i="157"/>
  <c r="D16" i="157" s="1"/>
  <c r="C12" i="157"/>
  <c r="D12" i="157" s="1"/>
  <c r="C8" i="157"/>
  <c r="D8" i="157" s="1"/>
  <c r="C4" i="157"/>
  <c r="D4" i="157" s="1"/>
  <c r="AQ3" i="182"/>
  <c r="AR54" i="182"/>
  <c r="AQ52" i="182"/>
  <c r="AQ50" i="182"/>
  <c r="AR49" i="182"/>
  <c r="AQ48" i="182"/>
  <c r="AQ47" i="182"/>
  <c r="AR45" i="182"/>
  <c r="AQ44" i="182"/>
  <c r="AQ43" i="182"/>
  <c r="AR39" i="182"/>
  <c r="AR35" i="182"/>
  <c r="AQ34" i="182"/>
  <c r="AQ32" i="182"/>
  <c r="AR29" i="182"/>
  <c r="AQ25" i="182"/>
  <c r="AR24" i="182"/>
  <c r="AR21" i="182"/>
  <c r="AR20" i="182"/>
  <c r="AQ18" i="182"/>
  <c r="AQ14" i="182"/>
  <c r="AQ13" i="182"/>
  <c r="AQ8" i="182"/>
  <c r="AR6" i="182"/>
  <c r="AM49" i="182"/>
  <c r="AM41" i="182"/>
  <c r="AM37" i="182"/>
  <c r="AM52" i="182"/>
  <c r="AL41" i="182"/>
  <c r="AM33" i="182"/>
  <c r="AM24" i="182"/>
  <c r="AL10" i="182"/>
  <c r="AM5" i="182"/>
  <c r="C35" i="268"/>
  <c r="AO3" i="182"/>
  <c r="AL53" i="182"/>
  <c r="AL52" i="182"/>
  <c r="AL47" i="182"/>
  <c r="AM46" i="182"/>
  <c r="AM45" i="182"/>
  <c r="AL43" i="182"/>
  <c r="AL42" i="182"/>
  <c r="AL34" i="182"/>
  <c r="AL33" i="182"/>
  <c r="AM32" i="182"/>
  <c r="AM30" i="182"/>
  <c r="AL27" i="182"/>
  <c r="AM26" i="182"/>
  <c r="AM25" i="182"/>
  <c r="AL24" i="182"/>
  <c r="AM22" i="182"/>
  <c r="AM21" i="182"/>
  <c r="AM17" i="182"/>
  <c r="AL15" i="182"/>
  <c r="AL14" i="182"/>
  <c r="AL11" i="182"/>
  <c r="AM8" i="182"/>
  <c r="AL6" i="182"/>
  <c r="AL5" i="182"/>
  <c r="AL54" i="182"/>
  <c r="AL38" i="182"/>
  <c r="AL18" i="182"/>
  <c r="AM53" i="182"/>
  <c r="AL50" i="182"/>
  <c r="AL49" i="182"/>
  <c r="AL37" i="182"/>
  <c r="C34" i="268"/>
  <c r="AN3" i="182"/>
  <c r="AM54" i="182"/>
  <c r="AM51" i="182"/>
  <c r="AM48" i="182"/>
  <c r="AL46" i="182"/>
  <c r="AL45" i="182"/>
  <c r="AM44" i="182"/>
  <c r="AM40" i="182"/>
  <c r="AM38" i="182"/>
  <c r="AL32" i="182"/>
  <c r="AM31" i="182"/>
  <c r="AL30" i="182"/>
  <c r="AM29" i="182"/>
  <c r="AM28" i="182"/>
  <c r="AL26" i="182"/>
  <c r="AL25" i="182"/>
  <c r="AM23" i="182"/>
  <c r="AL22" i="182"/>
  <c r="AL21" i="182"/>
  <c r="AM18" i="182"/>
  <c r="AL17" i="182"/>
  <c r="AM16" i="182"/>
  <c r="AM13" i="182"/>
  <c r="AM9" i="182"/>
  <c r="AL8" i="182"/>
  <c r="AM7" i="182"/>
  <c r="AM4" i="182"/>
  <c r="AH12" i="182"/>
  <c r="AH32" i="182"/>
  <c r="AH16" i="182"/>
  <c r="AH11" i="182"/>
  <c r="AH7" i="182"/>
  <c r="AI3" i="182"/>
  <c r="AH50" i="182"/>
  <c r="AH49" i="182"/>
  <c r="AH46" i="182"/>
  <c r="AH45" i="182"/>
  <c r="AH43" i="182"/>
  <c r="AH41" i="182"/>
  <c r="AH39" i="182"/>
  <c r="AH34" i="182"/>
  <c r="AH33" i="182"/>
  <c r="AH26" i="182"/>
  <c r="AH25" i="182"/>
  <c r="AH21" i="182"/>
  <c r="AH20" i="182"/>
  <c r="AH17" i="182"/>
  <c r="AH15" i="182"/>
  <c r="AH8" i="182"/>
  <c r="AH5" i="182"/>
  <c r="AH4" i="182"/>
  <c r="C30" i="268"/>
  <c r="AH44" i="182"/>
  <c r="AH35" i="182"/>
  <c r="AH31" i="182"/>
  <c r="AH3" i="182"/>
  <c r="AH52" i="182"/>
  <c r="AH51" i="182"/>
  <c r="AH48" i="182"/>
  <c r="AH47" i="182"/>
  <c r="AH40" i="182"/>
  <c r="AH37" i="182"/>
  <c r="AH36" i="182"/>
  <c r="AH29" i="182"/>
  <c r="AH28" i="182"/>
  <c r="AH27" i="182"/>
  <c r="AH24" i="182"/>
  <c r="AH23" i="182"/>
  <c r="AH6" i="182"/>
  <c r="AG32" i="182"/>
  <c r="AE26" i="182"/>
  <c r="AD23" i="182"/>
  <c r="AF13" i="182"/>
  <c r="AG8" i="182"/>
  <c r="AE54" i="182"/>
  <c r="AD53" i="182"/>
  <c r="AF52" i="182"/>
  <c r="AF51" i="182"/>
  <c r="AD50" i="182"/>
  <c r="AD49" i="182"/>
  <c r="AD48" i="182"/>
  <c r="AG47" i="182"/>
  <c r="AF46" i="182"/>
  <c r="AE45" i="182"/>
  <c r="AD44" i="182"/>
  <c r="AD43" i="182"/>
  <c r="AF42" i="182"/>
  <c r="AF41" i="182"/>
  <c r="AF40" i="182"/>
  <c r="AE39" i="182"/>
  <c r="AF38" i="182"/>
  <c r="AD37" i="182"/>
  <c r="AG36" i="182"/>
  <c r="AD35" i="182"/>
  <c r="AD34" i="182"/>
  <c r="AD33" i="182"/>
  <c r="AF32" i="182"/>
  <c r="AF31" i="182"/>
  <c r="AD30" i="182"/>
  <c r="AG29" i="182"/>
  <c r="AF28" i="182"/>
  <c r="AF27" i="182"/>
  <c r="AD26" i="182"/>
  <c r="AD25" i="182"/>
  <c r="AD24" i="182"/>
  <c r="AG23" i="182"/>
  <c r="AD22" i="182"/>
  <c r="AF21" i="182"/>
  <c r="AE20" i="182"/>
  <c r="AF19" i="182"/>
  <c r="AF18" i="182"/>
  <c r="AF17" i="182"/>
  <c r="AD16" i="182"/>
  <c r="AD15" i="182"/>
  <c r="AF14" i="182"/>
  <c r="AE13" i="182"/>
  <c r="AD12" i="182"/>
  <c r="AD11" i="182"/>
  <c r="AF10" i="182"/>
  <c r="AF9" i="182"/>
  <c r="AF8" i="182"/>
  <c r="AE7" i="182"/>
  <c r="AF6" i="182"/>
  <c r="AD5" i="182"/>
  <c r="AG4" i="182"/>
  <c r="AG52" i="182"/>
  <c r="AE50" i="182"/>
  <c r="AD47" i="182"/>
  <c r="AF45" i="182"/>
  <c r="AG40" i="182"/>
  <c r="AE34" i="182"/>
  <c r="AE30" i="182"/>
  <c r="AG28" i="182"/>
  <c r="AE22" i="182"/>
  <c r="C29" i="268"/>
  <c r="AD54" i="182"/>
  <c r="AG53" i="182"/>
  <c r="AE52" i="182"/>
  <c r="AE51" i="182"/>
  <c r="AG50" i="182"/>
  <c r="AG49" i="182"/>
  <c r="AG48" i="182"/>
  <c r="AF47" i="182"/>
  <c r="AE46" i="182"/>
  <c r="AD45" i="182"/>
  <c r="AG44" i="182"/>
  <c r="AG43" i="182"/>
  <c r="AE42" i="182"/>
  <c r="AE41" i="182"/>
  <c r="AE40" i="182"/>
  <c r="AD39" i="182"/>
  <c r="AE38" i="182"/>
  <c r="AG37" i="182"/>
  <c r="AF36" i="182"/>
  <c r="AG35" i="182"/>
  <c r="AG34" i="182"/>
  <c r="AG33" i="182"/>
  <c r="AE32" i="182"/>
  <c r="AE31" i="182"/>
  <c r="AG30" i="182"/>
  <c r="AF29" i="182"/>
  <c r="AE28" i="182"/>
  <c r="AE27" i="182"/>
  <c r="AG26" i="182"/>
  <c r="AG25" i="182"/>
  <c r="AG24" i="182"/>
  <c r="AF23" i="182"/>
  <c r="AG22" i="182"/>
  <c r="AE21" i="182"/>
  <c r="AD20" i="182"/>
  <c r="AE19" i="182"/>
  <c r="AE18" i="182"/>
  <c r="AE17" i="182"/>
  <c r="AG16" i="182"/>
  <c r="AG15" i="182"/>
  <c r="AE14" i="182"/>
  <c r="AD13" i="182"/>
  <c r="AG12" i="182"/>
  <c r="AG11" i="182"/>
  <c r="AE10" i="182"/>
  <c r="AE9" i="182"/>
  <c r="AE8" i="182"/>
  <c r="AD7" i="182"/>
  <c r="AE6" i="182"/>
  <c r="AG5" i="182"/>
  <c r="AF4" i="182"/>
  <c r="C26" i="268"/>
  <c r="C28" i="268"/>
  <c r="C27" i="268"/>
  <c r="AG3" i="182"/>
  <c r="AG54" i="182"/>
  <c r="AF53" i="182"/>
  <c r="AD52" i="182"/>
  <c r="AD51" i="182"/>
  <c r="AF50" i="182"/>
  <c r="AF49" i="182"/>
  <c r="AF48" i="182"/>
  <c r="AE47" i="182"/>
  <c r="AD46" i="182"/>
  <c r="AG45" i="182"/>
  <c r="AF44" i="182"/>
  <c r="AF43" i="182"/>
  <c r="AD42" i="182"/>
  <c r="AD41" i="182"/>
  <c r="AD40" i="182"/>
  <c r="AG39" i="182"/>
  <c r="AD38" i="182"/>
  <c r="AF37" i="182"/>
  <c r="AE36" i="182"/>
  <c r="AF35" i="182"/>
  <c r="AF34" i="182"/>
  <c r="AF33" i="182"/>
  <c r="AD32" i="182"/>
  <c r="AD31" i="182"/>
  <c r="AF30" i="182"/>
  <c r="AE29" i="182"/>
  <c r="AD28" i="182"/>
  <c r="AD27" i="182"/>
  <c r="AF26" i="182"/>
  <c r="AF25" i="182"/>
  <c r="AF24" i="182"/>
  <c r="AE23" i="182"/>
  <c r="AF22" i="182"/>
  <c r="AD21" i="182"/>
  <c r="AG20" i="182"/>
  <c r="AD19" i="182"/>
  <c r="AD18" i="182"/>
  <c r="AD17" i="182"/>
  <c r="AF16" i="182"/>
  <c r="AF15" i="182"/>
  <c r="AD14" i="182"/>
  <c r="AG13" i="182"/>
  <c r="AF12" i="182"/>
  <c r="AF11" i="182"/>
  <c r="AD10" i="182"/>
  <c r="AD9" i="182"/>
  <c r="AD8" i="182"/>
  <c r="AG7" i="182"/>
  <c r="AD6" i="182"/>
  <c r="AF5" i="182"/>
  <c r="AE4" i="182"/>
  <c r="C25" i="268"/>
  <c r="AB40" i="182"/>
  <c r="Z38" i="182"/>
  <c r="AA33" i="182"/>
  <c r="AB24" i="182"/>
  <c r="Z22" i="182"/>
  <c r="AC19" i="182"/>
  <c r="AA17" i="182"/>
  <c r="AB8" i="182"/>
  <c r="Z6" i="182"/>
  <c r="C24" i="268"/>
  <c r="AA48" i="182"/>
  <c r="AA40" i="182"/>
  <c r="AC38" i="182"/>
  <c r="AA37" i="182"/>
  <c r="AB35" i="182"/>
  <c r="Z33" i="182"/>
  <c r="AB32" i="182"/>
  <c r="AA24" i="182"/>
  <c r="AC22" i="182"/>
  <c r="AA21" i="182"/>
  <c r="AB19" i="182"/>
  <c r="Z17" i="182"/>
  <c r="AB16" i="182"/>
  <c r="AA8" i="182"/>
  <c r="AC6" i="182"/>
  <c r="AA5" i="182"/>
  <c r="C23" i="268"/>
  <c r="AC3" i="182"/>
  <c r="AA54" i="182"/>
  <c r="AB53" i="182"/>
  <c r="AB52" i="182"/>
  <c r="Z51" i="182"/>
  <c r="Z50" i="182"/>
  <c r="AB49" i="182"/>
  <c r="Z48" i="182"/>
  <c r="AC47" i="182"/>
  <c r="Z46" i="182"/>
  <c r="AA45" i="182"/>
  <c r="AB44" i="182"/>
  <c r="Z43" i="182"/>
  <c r="Z42" i="182"/>
  <c r="AB41" i="182"/>
  <c r="Z40" i="182"/>
  <c r="AC39" i="182"/>
  <c r="AB38" i="182"/>
  <c r="Z37" i="182"/>
  <c r="AB36" i="182"/>
  <c r="AA35" i="182"/>
  <c r="AA34" i="182"/>
  <c r="AC33" i="182"/>
  <c r="AA32" i="182"/>
  <c r="Z31" i="182"/>
  <c r="Z30" i="182"/>
  <c r="AA29" i="182"/>
  <c r="AB28" i="182"/>
  <c r="Z27" i="182"/>
  <c r="Z26" i="182"/>
  <c r="AB25" i="182"/>
  <c r="Z24" i="182"/>
  <c r="AC23" i="182"/>
  <c r="AB22" i="182"/>
  <c r="Z21" i="182"/>
  <c r="AB20" i="182"/>
  <c r="AA19" i="182"/>
  <c r="AA18" i="182"/>
  <c r="AC17" i="182"/>
  <c r="AA16" i="182"/>
  <c r="Z15" i="182"/>
  <c r="Z14" i="182"/>
  <c r="AA13" i="182"/>
  <c r="AB12" i="182"/>
  <c r="Z11" i="182"/>
  <c r="Z10" i="182"/>
  <c r="AB9" i="182"/>
  <c r="Z8" i="182"/>
  <c r="AC7" i="182"/>
  <c r="AB6" i="182"/>
  <c r="Z5" i="182"/>
  <c r="AB4" i="182"/>
  <c r="AB48" i="182"/>
  <c r="AC35" i="182"/>
  <c r="C22" i="268"/>
  <c r="AB3" i="182"/>
  <c r="Z54" i="182"/>
  <c r="AA53" i="182"/>
  <c r="AA52" i="182"/>
  <c r="AC51" i="182"/>
  <c r="AC50" i="182"/>
  <c r="AA49" i="182"/>
  <c r="AC48" i="182"/>
  <c r="AB47" i="182"/>
  <c r="AC46" i="182"/>
  <c r="Z45" i="182"/>
  <c r="AA44" i="182"/>
  <c r="AC43" i="182"/>
  <c r="AC42" i="182"/>
  <c r="AA41" i="182"/>
  <c r="AC40" i="182"/>
  <c r="AB39" i="182"/>
  <c r="AA38" i="182"/>
  <c r="AC37" i="182"/>
  <c r="AA36" i="182"/>
  <c r="Z35" i="182"/>
  <c r="Z34" i="182"/>
  <c r="AB33" i="182"/>
  <c r="Z32" i="182"/>
  <c r="AC31" i="182"/>
  <c r="AC30" i="182"/>
  <c r="Z29" i="182"/>
  <c r="AA28" i="182"/>
  <c r="AC27" i="182"/>
  <c r="AC26" i="182"/>
  <c r="AA25" i="182"/>
  <c r="AC24" i="182"/>
  <c r="AB23" i="182"/>
  <c r="AA22" i="182"/>
  <c r="AC21" i="182"/>
  <c r="AA20" i="182"/>
  <c r="Z19" i="182"/>
  <c r="Z18" i="182"/>
  <c r="AB17" i="182"/>
  <c r="Z16" i="182"/>
  <c r="AC15" i="182"/>
  <c r="AC14" i="182"/>
  <c r="Z13" i="182"/>
  <c r="AA12" i="182"/>
  <c r="AC11" i="182"/>
  <c r="AC10" i="182"/>
  <c r="AA9" i="182"/>
  <c r="AC8" i="182"/>
  <c r="AB7" i="182"/>
  <c r="AA6" i="182"/>
  <c r="AC5" i="182"/>
  <c r="AA4" i="182"/>
  <c r="V45" i="182"/>
  <c r="W28" i="182"/>
  <c r="V13" i="182"/>
  <c r="Y3" i="182"/>
  <c r="V54" i="182"/>
  <c r="V53" i="182"/>
  <c r="V51" i="182"/>
  <c r="V49" i="182"/>
  <c r="W48" i="182"/>
  <c r="V44" i="182"/>
  <c r="W42" i="182"/>
  <c r="W39" i="182"/>
  <c r="V38" i="182"/>
  <c r="W37" i="182"/>
  <c r="V35" i="182"/>
  <c r="V33" i="182"/>
  <c r="W32" i="182"/>
  <c r="V28" i="182"/>
  <c r="W26" i="182"/>
  <c r="W23" i="182"/>
  <c r="V22" i="182"/>
  <c r="W21" i="182"/>
  <c r="V19" i="182"/>
  <c r="V17" i="182"/>
  <c r="W16" i="182"/>
  <c r="V12" i="182"/>
  <c r="W10" i="182"/>
  <c r="W7" i="182"/>
  <c r="V6" i="182"/>
  <c r="W5" i="182"/>
  <c r="C19" i="268"/>
  <c r="C18" i="268"/>
  <c r="X3" i="182"/>
  <c r="V48" i="182"/>
  <c r="W43" i="182"/>
  <c r="V42" i="182"/>
  <c r="W41" i="182"/>
  <c r="V39" i="182"/>
  <c r="V37" i="182"/>
  <c r="W36" i="182"/>
  <c r="V32" i="182"/>
  <c r="W30" i="182"/>
  <c r="W27" i="182"/>
  <c r="V26" i="182"/>
  <c r="W25" i="182"/>
  <c r="V23" i="182"/>
  <c r="V21" i="182"/>
  <c r="W20" i="182"/>
  <c r="V16" i="182"/>
  <c r="W14" i="182"/>
  <c r="W11" i="182"/>
  <c r="V10" i="182"/>
  <c r="W9" i="182"/>
  <c r="V7" i="182"/>
  <c r="V5" i="182"/>
  <c r="W4" i="182"/>
  <c r="W44" i="182"/>
  <c r="V29" i="182"/>
  <c r="W12" i="182"/>
  <c r="W3" i="182"/>
  <c r="W52" i="182"/>
  <c r="W50" i="182"/>
  <c r="W47" i="182"/>
  <c r="W46" i="182"/>
  <c r="W45" i="182"/>
  <c r="V43" i="182"/>
  <c r="V41" i="182"/>
  <c r="W40" i="182"/>
  <c r="V36" i="182"/>
  <c r="W34" i="182"/>
  <c r="W31" i="182"/>
  <c r="V30" i="182"/>
  <c r="W29" i="182"/>
  <c r="V27" i="182"/>
  <c r="V25" i="182"/>
  <c r="W24" i="182"/>
  <c r="V20" i="182"/>
  <c r="W18" i="182"/>
  <c r="W15" i="182"/>
  <c r="V14" i="182"/>
  <c r="W13" i="182"/>
  <c r="V11" i="182"/>
  <c r="V9" i="182"/>
  <c r="W8" i="182"/>
  <c r="V4" i="182"/>
  <c r="R54" i="182"/>
  <c r="R50" i="182"/>
  <c r="R46" i="182"/>
  <c r="R42" i="182"/>
  <c r="R38" i="182"/>
  <c r="R34" i="182"/>
  <c r="R30" i="182"/>
  <c r="R26" i="182"/>
  <c r="R22" i="182"/>
  <c r="R18" i="182"/>
  <c r="R14" i="182"/>
  <c r="R10" i="182"/>
  <c r="R6" i="182"/>
  <c r="R52" i="182"/>
  <c r="R48" i="182"/>
  <c r="R44" i="182"/>
  <c r="R40" i="182"/>
  <c r="R36" i="182"/>
  <c r="R32" i="182"/>
  <c r="R28" i="182"/>
  <c r="R24" i="182"/>
  <c r="R20" i="182"/>
  <c r="R16" i="182"/>
  <c r="R12" i="182"/>
  <c r="R8" i="182"/>
  <c r="R4" i="182"/>
  <c r="U3" i="182"/>
  <c r="C14" i="268"/>
  <c r="T3" i="182"/>
  <c r="R53" i="182"/>
  <c r="R47" i="182"/>
  <c r="R39" i="182"/>
  <c r="R37" i="182"/>
  <c r="R23" i="182"/>
  <c r="R21" i="182"/>
  <c r="R7" i="182"/>
  <c r="R5" i="182"/>
  <c r="R3" i="182"/>
  <c r="R45" i="182"/>
  <c r="R31" i="182"/>
  <c r="R29" i="182"/>
  <c r="R15" i="182"/>
  <c r="R13" i="182"/>
  <c r="N51" i="182"/>
  <c r="N43" i="182"/>
  <c r="N39" i="182"/>
  <c r="N35" i="182"/>
  <c r="N31" i="182"/>
  <c r="N27" i="182"/>
  <c r="N23" i="182"/>
  <c r="N19" i="182"/>
  <c r="N15" i="182"/>
  <c r="N11" i="182"/>
  <c r="N7" i="182"/>
  <c r="N3" i="182"/>
  <c r="N53" i="182"/>
  <c r="N49" i="182"/>
  <c r="N45" i="182"/>
  <c r="N41" i="182"/>
  <c r="N37" i="182"/>
  <c r="N33" i="182"/>
  <c r="N29" i="182"/>
  <c r="N25" i="182"/>
  <c r="N21" i="182"/>
  <c r="N17" i="182"/>
  <c r="N13" i="182"/>
  <c r="N9" i="182"/>
  <c r="N5" i="182"/>
  <c r="Q3" i="182"/>
  <c r="N52" i="182"/>
  <c r="N46" i="182"/>
  <c r="N36" i="182"/>
  <c r="N30" i="182"/>
  <c r="N20" i="182"/>
  <c r="N14" i="182"/>
  <c r="N4" i="182"/>
  <c r="O3" i="182"/>
  <c r="N54" i="182"/>
  <c r="N44" i="182"/>
  <c r="N38" i="182"/>
  <c r="N28" i="182"/>
  <c r="N22" i="182"/>
  <c r="N12" i="182"/>
  <c r="N6" i="182"/>
  <c r="K3" i="182"/>
  <c r="J52" i="182"/>
  <c r="J48" i="182"/>
  <c r="J44" i="182"/>
  <c r="J40" i="182"/>
  <c r="J36" i="182"/>
  <c r="J32" i="182"/>
  <c r="J28" i="182"/>
  <c r="J24" i="182"/>
  <c r="J20" i="182"/>
  <c r="J16" i="182"/>
  <c r="J12" i="182"/>
  <c r="J8" i="182"/>
  <c r="J4" i="182"/>
  <c r="I3" i="182"/>
  <c r="J3" i="182"/>
  <c r="J47" i="182"/>
  <c r="J39" i="182"/>
  <c r="J31" i="182"/>
  <c r="J23" i="182"/>
  <c r="J11" i="182"/>
  <c r="J51" i="182"/>
  <c r="J43" i="182"/>
  <c r="J35" i="182"/>
  <c r="J27" i="182"/>
  <c r="J19" i="182"/>
  <c r="J15" i="182"/>
  <c r="J7" i="182"/>
  <c r="J50" i="182"/>
  <c r="J46" i="182"/>
  <c r="J34" i="182"/>
  <c r="J30" i="182"/>
  <c r="J22" i="182"/>
  <c r="J6" i="182"/>
  <c r="J54" i="182"/>
  <c r="J42" i="182"/>
  <c r="J38" i="182"/>
  <c r="J26" i="182"/>
  <c r="J18" i="182"/>
  <c r="J14" i="182"/>
  <c r="J10" i="182"/>
  <c r="M3" i="182"/>
  <c r="J53" i="182"/>
  <c r="J49" i="182"/>
  <c r="J45" i="182"/>
  <c r="J41" i="182"/>
  <c r="J37" i="182"/>
  <c r="J33" i="182"/>
  <c r="J29" i="182"/>
  <c r="J25" i="182"/>
  <c r="J21" i="182"/>
  <c r="J17" i="182"/>
  <c r="J13" i="182"/>
  <c r="J9" i="182"/>
  <c r="J5" i="182"/>
  <c r="E54" i="182"/>
  <c r="F51" i="182"/>
  <c r="E50" i="182"/>
  <c r="F47" i="182"/>
  <c r="E46" i="182"/>
  <c r="F43" i="182"/>
  <c r="E42" i="182"/>
  <c r="F39" i="182"/>
  <c r="E38" i="182"/>
  <c r="F35" i="182"/>
  <c r="E34" i="182"/>
  <c r="F31" i="182"/>
  <c r="E30" i="182"/>
  <c r="F27" i="182"/>
  <c r="E26" i="182"/>
  <c r="F23" i="182"/>
  <c r="E22" i="182"/>
  <c r="F19" i="182"/>
  <c r="E18" i="182"/>
  <c r="F15" i="182"/>
  <c r="E14" i="182"/>
  <c r="F11" i="182"/>
  <c r="E10" i="182"/>
  <c r="F7" i="182"/>
  <c r="E6" i="182"/>
  <c r="C3" i="268"/>
  <c r="F53" i="182"/>
  <c r="E52" i="182"/>
  <c r="E51" i="182"/>
  <c r="F49" i="182"/>
  <c r="E48" i="182"/>
  <c r="E47" i="182"/>
  <c r="F45" i="182"/>
  <c r="E44" i="182"/>
  <c r="E43" i="182"/>
  <c r="F41" i="182"/>
  <c r="E40" i="182"/>
  <c r="E39" i="182"/>
  <c r="F37" i="182"/>
  <c r="E36" i="182"/>
  <c r="E35" i="182"/>
  <c r="F33" i="182"/>
  <c r="E32" i="182"/>
  <c r="E31" i="182"/>
  <c r="F29" i="182"/>
  <c r="E28" i="182"/>
  <c r="E27" i="182"/>
  <c r="F25" i="182"/>
  <c r="E24" i="182"/>
  <c r="E23" i="182"/>
  <c r="F21" i="182"/>
  <c r="E20" i="182"/>
  <c r="E19" i="182"/>
  <c r="F17" i="182"/>
  <c r="E16" i="182"/>
  <c r="E15" i="182"/>
  <c r="F13" i="182"/>
  <c r="E12" i="182"/>
  <c r="E11" i="182"/>
  <c r="F9" i="182"/>
  <c r="E8" i="182"/>
  <c r="E7" i="182"/>
  <c r="F5" i="182"/>
  <c r="E4" i="182"/>
  <c r="H3" i="182"/>
  <c r="G54" i="182"/>
  <c r="G50" i="182"/>
  <c r="G46" i="182"/>
  <c r="G42" i="182"/>
  <c r="G38" i="182"/>
  <c r="G34" i="182"/>
  <c r="G30" i="182"/>
  <c r="G26" i="182"/>
  <c r="G22" i="182"/>
  <c r="G18" i="182"/>
  <c r="G14" i="182"/>
  <c r="G10" i="182"/>
  <c r="G6" i="182"/>
  <c r="G3" i="182"/>
  <c r="F54" i="182"/>
  <c r="G52" i="182"/>
  <c r="G51" i="182"/>
  <c r="F50" i="182"/>
  <c r="G48" i="182"/>
  <c r="G47" i="182"/>
  <c r="F46" i="182"/>
  <c r="G44" i="182"/>
  <c r="G43" i="182"/>
  <c r="F42" i="182"/>
  <c r="G40" i="182"/>
  <c r="G39" i="182"/>
  <c r="F38" i="182"/>
  <c r="G36" i="182"/>
  <c r="G35" i="182"/>
  <c r="F34" i="182"/>
  <c r="G32" i="182"/>
  <c r="G31" i="182"/>
  <c r="F30" i="182"/>
  <c r="G28" i="182"/>
  <c r="G27" i="182"/>
  <c r="F26" i="182"/>
  <c r="G24" i="182"/>
  <c r="G23" i="182"/>
  <c r="F22" i="182"/>
  <c r="G20" i="182"/>
  <c r="G19" i="182"/>
  <c r="F18" i="182"/>
  <c r="G16" i="182"/>
  <c r="G15" i="182"/>
  <c r="F14" i="182"/>
  <c r="G12" i="182"/>
  <c r="G11" i="182"/>
  <c r="F10" i="182"/>
  <c r="G8" i="182"/>
  <c r="G7" i="182"/>
  <c r="F6" i="182"/>
  <c r="G4" i="182"/>
  <c r="D54" i="182"/>
  <c r="D46" i="182"/>
  <c r="D42" i="182"/>
  <c r="C39" i="182"/>
  <c r="D38" i="182"/>
  <c r="D34" i="182"/>
  <c r="D26" i="182"/>
  <c r="C23" i="182"/>
  <c r="D18" i="182"/>
  <c r="C15" i="182"/>
  <c r="C11" i="182"/>
  <c r="C7" i="182"/>
  <c r="D6" i="182"/>
  <c r="B54" i="182"/>
  <c r="C53" i="182"/>
  <c r="D52" i="182"/>
  <c r="B50" i="182"/>
  <c r="C49" i="182"/>
  <c r="D48" i="182"/>
  <c r="B46" i="182"/>
  <c r="C45" i="182"/>
  <c r="D44" i="182"/>
  <c r="B42" i="182"/>
  <c r="C41" i="182"/>
  <c r="D40" i="182"/>
  <c r="B38" i="182"/>
  <c r="C37" i="182"/>
  <c r="D36" i="182"/>
  <c r="B34" i="182"/>
  <c r="C33" i="182"/>
  <c r="D32" i="182"/>
  <c r="B30" i="182"/>
  <c r="C29" i="182"/>
  <c r="D28" i="182"/>
  <c r="B26" i="182"/>
  <c r="C25" i="182"/>
  <c r="D24" i="182"/>
  <c r="B22" i="182"/>
  <c r="C21" i="182"/>
  <c r="D20" i="182"/>
  <c r="B18" i="182"/>
  <c r="C17" i="182"/>
  <c r="D16" i="182"/>
  <c r="B14" i="182"/>
  <c r="C13" i="182"/>
  <c r="D12" i="182"/>
  <c r="B10" i="182"/>
  <c r="C9" i="182"/>
  <c r="D8" i="182"/>
  <c r="B6" i="182"/>
  <c r="C5" i="182"/>
  <c r="D4" i="182"/>
  <c r="C51" i="182"/>
  <c r="D50" i="182"/>
  <c r="C47" i="182"/>
  <c r="C43" i="182"/>
  <c r="C35" i="182"/>
  <c r="C31" i="182"/>
  <c r="D30" i="182"/>
  <c r="C27" i="182"/>
  <c r="D22" i="182"/>
  <c r="C19" i="182"/>
  <c r="D14" i="182"/>
  <c r="D10" i="182"/>
  <c r="C3" i="182"/>
  <c r="C54" i="182"/>
  <c r="D53" i="182"/>
  <c r="B51" i="182"/>
  <c r="C50" i="182"/>
  <c r="D49" i="182"/>
  <c r="B47" i="182"/>
  <c r="C46" i="182"/>
  <c r="D45" i="182"/>
  <c r="B43" i="182"/>
  <c r="C42" i="182"/>
  <c r="D41" i="182"/>
  <c r="B39" i="182"/>
  <c r="C38" i="182"/>
  <c r="D37" i="182"/>
  <c r="B35" i="182"/>
  <c r="C34" i="182"/>
  <c r="D33" i="182"/>
  <c r="B31" i="182"/>
  <c r="C30" i="182"/>
  <c r="D29" i="182"/>
  <c r="B27" i="182"/>
  <c r="C26" i="182"/>
  <c r="D25" i="182"/>
  <c r="B23" i="182"/>
  <c r="C22" i="182"/>
  <c r="D21" i="182"/>
  <c r="B19" i="182"/>
  <c r="C18" i="182"/>
  <c r="D17" i="182"/>
  <c r="B15" i="182"/>
  <c r="C14" i="182"/>
  <c r="D13" i="182"/>
  <c r="B11" i="182"/>
  <c r="C10" i="182"/>
  <c r="D9" i="182"/>
  <c r="B7" i="182"/>
  <c r="C6" i="182"/>
  <c r="D5" i="182"/>
  <c r="B3" i="182"/>
  <c r="E7" i="198" l="1"/>
  <c r="E13" i="224"/>
  <c r="E8" i="206"/>
  <c r="E7" i="202"/>
  <c r="E7" i="230"/>
  <c r="E9" i="232"/>
  <c r="E11" i="218"/>
  <c r="E12" i="208"/>
  <c r="E13" i="200"/>
  <c r="E20" i="176"/>
  <c r="G20" i="176" s="1"/>
  <c r="C20" i="177" s="1"/>
  <c r="D20" i="177" s="1"/>
  <c r="E20" i="177" s="1"/>
  <c r="E37" i="176"/>
  <c r="G37" i="176" s="1"/>
  <c r="C37" i="177" s="1"/>
  <c r="D37" i="177" s="1"/>
  <c r="E37" i="177" s="1"/>
  <c r="E22" i="176"/>
  <c r="G22" i="176" s="1"/>
  <c r="C22" i="177" s="1"/>
  <c r="D22" i="177" s="1"/>
  <c r="E22" i="177" s="1"/>
  <c r="E24" i="176"/>
  <c r="G24" i="176" s="1"/>
  <c r="C24" i="177" s="1"/>
  <c r="D24" i="177" s="1"/>
  <c r="E24" i="177" s="1"/>
  <c r="E28" i="176"/>
  <c r="G28" i="176" s="1"/>
  <c r="C28" i="177" s="1"/>
  <c r="D28" i="177" s="1"/>
  <c r="E28" i="177" s="1"/>
  <c r="E30" i="176"/>
  <c r="G30" i="176" s="1"/>
  <c r="C30" i="177" s="1"/>
  <c r="D30" i="177" s="1"/>
  <c r="E30" i="177" s="1"/>
  <c r="E26" i="176"/>
  <c r="G26" i="176" s="1"/>
  <c r="C26" i="177" s="1"/>
  <c r="D26" i="177" s="1"/>
  <c r="E26" i="177" s="1"/>
  <c r="E32" i="176"/>
  <c r="G32" i="176" s="1"/>
  <c r="C32" i="177" s="1"/>
  <c r="D32" i="177" s="1"/>
  <c r="E32" i="177" s="1"/>
  <c r="E3" i="176"/>
  <c r="E25" i="176"/>
  <c r="G25" i="176" s="1"/>
  <c r="C25" i="177" s="1"/>
  <c r="D25" i="177" s="1"/>
  <c r="E25" i="177" s="1"/>
  <c r="E36" i="176"/>
  <c r="G36" i="176" s="1"/>
  <c r="C36" i="177" s="1"/>
  <c r="D36" i="177" s="1"/>
  <c r="E36" i="177" s="1"/>
  <c r="E23" i="176"/>
  <c r="G23" i="176" s="1"/>
  <c r="C23" i="177" s="1"/>
  <c r="D23" i="177" s="1"/>
  <c r="E23" i="177" s="1"/>
  <c r="E14" i="176"/>
  <c r="G14" i="176" s="1"/>
  <c r="C14" i="177" s="1"/>
  <c r="D14" i="177" s="1"/>
  <c r="E14" i="177" s="1"/>
  <c r="E40" i="176"/>
  <c r="G40" i="176" s="1"/>
  <c r="C40" i="177" s="1"/>
  <c r="D40" i="177" s="1"/>
  <c r="E40" i="177" s="1"/>
  <c r="E27" i="176"/>
  <c r="G27" i="176" s="1"/>
  <c r="C27" i="177" s="1"/>
  <c r="D27" i="177" s="1"/>
  <c r="E27" i="177" s="1"/>
  <c r="E18" i="176"/>
  <c r="G18" i="176" s="1"/>
  <c r="C18" i="177" s="1"/>
  <c r="D18" i="177" s="1"/>
  <c r="E18" i="177" s="1"/>
  <c r="E34" i="176"/>
  <c r="G34" i="176" s="1"/>
  <c r="C34" i="177" s="1"/>
  <c r="D34" i="177" s="1"/>
  <c r="E34" i="177" s="1"/>
  <c r="E39" i="176"/>
  <c r="G39" i="176" s="1"/>
  <c r="C39" i="177" s="1"/>
  <c r="D39" i="177" s="1"/>
  <c r="E39" i="177" s="1"/>
  <c r="E17" i="176"/>
  <c r="G17" i="176" s="1"/>
  <c r="C17" i="177" s="1"/>
  <c r="D17" i="177" s="1"/>
  <c r="E17" i="177" s="1"/>
  <c r="E15" i="176"/>
  <c r="G15" i="176" s="1"/>
  <c r="C15" i="177" s="1"/>
  <c r="D15" i="177" s="1"/>
  <c r="E15" i="177" s="1"/>
  <c r="E19" i="176"/>
  <c r="G19" i="176" s="1"/>
  <c r="C19" i="177" s="1"/>
  <c r="D19" i="177" s="1"/>
  <c r="E19" i="177" s="1"/>
  <c r="E29" i="176"/>
  <c r="G29" i="176" s="1"/>
  <c r="E35" i="176"/>
  <c r="G35" i="176" s="1"/>
  <c r="C35" i="177" s="1"/>
  <c r="D35" i="177" s="1"/>
  <c r="E35" i="177" s="1"/>
  <c r="E4" i="176"/>
  <c r="G4" i="176" s="1"/>
  <c r="C4" i="177" s="1"/>
  <c r="D4" i="177" s="1"/>
  <c r="E4" i="177" s="1"/>
  <c r="E33" i="176"/>
  <c r="G33" i="176" s="1"/>
  <c r="C33" i="177" s="1"/>
  <c r="D33" i="177" s="1"/>
  <c r="E33" i="177" s="1"/>
  <c r="E5" i="176"/>
  <c r="G5" i="176" s="1"/>
  <c r="C5" i="177" s="1"/>
  <c r="D5" i="177" s="1"/>
  <c r="E5" i="177" s="1"/>
  <c r="E38" i="176"/>
  <c r="G38" i="176" s="1"/>
  <c r="C38" i="177" s="1"/>
  <c r="D38" i="177" s="1"/>
  <c r="E38" i="177" s="1"/>
  <c r="E16" i="176"/>
  <c r="G16" i="176" s="1"/>
  <c r="C16" i="177" s="1"/>
  <c r="D16" i="177" s="1"/>
  <c r="E16" i="177" s="1"/>
  <c r="E31" i="176"/>
  <c r="G31" i="176" s="1"/>
  <c r="C31" i="177" s="1"/>
  <c r="D31" i="177" s="1"/>
  <c r="E31" i="177" s="1"/>
  <c r="E21" i="176"/>
  <c r="G21" i="176" s="1"/>
  <c r="C21" i="177" s="1"/>
  <c r="D21" i="177" s="1"/>
  <c r="E21" i="177" s="1"/>
  <c r="E9" i="234"/>
  <c r="E8" i="227"/>
  <c r="E11" i="228"/>
  <c r="E7" i="207"/>
  <c r="E8" i="189"/>
  <c r="E9" i="225"/>
  <c r="E11" i="197"/>
  <c r="E13" i="203"/>
  <c r="E13" i="188"/>
  <c r="E7" i="222"/>
  <c r="E11" i="212"/>
  <c r="E11" i="191"/>
  <c r="E13" i="209"/>
  <c r="E9" i="190"/>
  <c r="E13" i="195"/>
  <c r="E13" i="204"/>
  <c r="E7" i="199"/>
  <c r="D42" i="218"/>
  <c r="D3" i="231"/>
  <c r="E3" i="231" s="1"/>
  <c r="D3" i="237"/>
  <c r="E3" i="237" s="1"/>
  <c r="D6" i="203"/>
  <c r="E6" i="203" s="1"/>
  <c r="D10" i="235"/>
  <c r="E10" i="235" s="1"/>
  <c r="D14" i="204"/>
  <c r="E14" i="204" s="1"/>
  <c r="D19" i="196"/>
  <c r="E19" i="196" s="1"/>
  <c r="D19" i="229"/>
  <c r="E19" i="229" s="1"/>
  <c r="D24" i="217"/>
  <c r="E24" i="217" s="1"/>
  <c r="D23" i="202"/>
  <c r="E23" i="202" s="1"/>
  <c r="D24" i="216"/>
  <c r="E24" i="216" s="1"/>
  <c r="D26" i="229"/>
  <c r="E26" i="229" s="1"/>
  <c r="D29" i="219"/>
  <c r="E29" i="219" s="1"/>
  <c r="D28" i="221"/>
  <c r="E28" i="221" s="1"/>
  <c r="D30" i="211"/>
  <c r="E30" i="211" s="1"/>
  <c r="D34" i="202"/>
  <c r="E34" i="202" s="1"/>
  <c r="D39" i="216"/>
  <c r="E39" i="216" s="1"/>
  <c r="D22" i="238"/>
  <c r="E22" i="238" s="1"/>
  <c r="D24" i="220"/>
  <c r="E24" i="220" s="1"/>
  <c r="D39" i="229"/>
  <c r="E39" i="229" s="1"/>
  <c r="D23" i="195"/>
  <c r="E23" i="195" s="1"/>
  <c r="D24" i="206"/>
  <c r="E24" i="206" s="1"/>
  <c r="D21" i="210"/>
  <c r="D37" i="205"/>
  <c r="E37" i="205" s="1"/>
  <c r="D33" i="201"/>
  <c r="E33" i="201" s="1"/>
  <c r="D31" i="206"/>
  <c r="E31" i="206" s="1"/>
  <c r="D5" i="224"/>
  <c r="E5" i="224" s="1"/>
  <c r="D37" i="231"/>
  <c r="E37" i="231" s="1"/>
  <c r="D38" i="205"/>
  <c r="E38" i="205" s="1"/>
  <c r="D33" i="190"/>
  <c r="E33" i="190" s="1"/>
  <c r="D21" i="202"/>
  <c r="E21" i="202" s="1"/>
  <c r="D21" i="195"/>
  <c r="E21" i="195" s="1"/>
  <c r="D37" i="204"/>
  <c r="E37" i="204" s="1"/>
  <c r="D33" i="196"/>
  <c r="E33" i="196" s="1"/>
  <c r="D31" i="194"/>
  <c r="E31" i="194" s="1"/>
  <c r="D42" i="208"/>
  <c r="E42" i="208" s="1"/>
  <c r="D6" i="208"/>
  <c r="E6" i="208" s="1"/>
  <c r="D14" i="221"/>
  <c r="E14" i="221" s="1"/>
  <c r="D19" i="207"/>
  <c r="E19" i="207" s="1"/>
  <c r="D25" i="194"/>
  <c r="E25" i="194" s="1"/>
  <c r="D25" i="229"/>
  <c r="E25" i="229" s="1"/>
  <c r="D23" i="203"/>
  <c r="E23" i="203" s="1"/>
  <c r="D22" i="217"/>
  <c r="E22" i="217" s="1"/>
  <c r="D24" i="192"/>
  <c r="E24" i="192" s="1"/>
  <c r="D28" i="195"/>
  <c r="E28" i="195" s="1"/>
  <c r="D26" i="210"/>
  <c r="D29" i="196"/>
  <c r="E29" i="196" s="1"/>
  <c r="D26" i="204"/>
  <c r="E26" i="204" s="1"/>
  <c r="D27" i="209"/>
  <c r="E27" i="209" s="1"/>
  <c r="D28" i="238"/>
  <c r="E28" i="238" s="1"/>
  <c r="D29" i="227"/>
  <c r="E29" i="227" s="1"/>
  <c r="D27" i="235"/>
  <c r="E27" i="235" s="1"/>
  <c r="D29" i="222"/>
  <c r="E29" i="222" s="1"/>
  <c r="D27" i="191"/>
  <c r="E27" i="191" s="1"/>
  <c r="D26" i="199"/>
  <c r="E26" i="199" s="1"/>
  <c r="D29" i="214"/>
  <c r="E29" i="214" s="1"/>
  <c r="D28" i="206"/>
  <c r="E28" i="206" s="1"/>
  <c r="D27" i="231"/>
  <c r="E27" i="231" s="1"/>
  <c r="D29" i="224"/>
  <c r="E29" i="224" s="1"/>
  <c r="D29" i="192"/>
  <c r="E29" i="192" s="1"/>
  <c r="D30" i="210"/>
  <c r="D30" i="236"/>
  <c r="E30" i="236" s="1"/>
  <c r="D30" i="189"/>
  <c r="E30" i="189" s="1"/>
  <c r="D30" i="217"/>
  <c r="E30" i="217" s="1"/>
  <c r="D30" i="237"/>
  <c r="E30" i="237" s="1"/>
  <c r="D35" i="191"/>
  <c r="E35" i="191" s="1"/>
  <c r="D34" i="215"/>
  <c r="E34" i="215" s="1"/>
  <c r="D34" i="216"/>
  <c r="E34" i="216" s="1"/>
  <c r="D35" i="233"/>
  <c r="D34" i="221"/>
  <c r="E34" i="221" s="1"/>
  <c r="D35" i="201"/>
  <c r="E35" i="201" s="1"/>
  <c r="D35" i="216"/>
  <c r="E35" i="216" s="1"/>
  <c r="D34" i="235"/>
  <c r="E34" i="235" s="1"/>
  <c r="D34" i="230"/>
  <c r="E34" i="230" s="1"/>
  <c r="D39" i="198"/>
  <c r="E39" i="198" s="1"/>
  <c r="D39" i="218"/>
  <c r="E39" i="218" s="1"/>
  <c r="D39" i="236"/>
  <c r="E39" i="236" s="1"/>
  <c r="D39" i="213"/>
  <c r="E39" i="213" s="1"/>
  <c r="D39" i="238"/>
  <c r="E39" i="238" s="1"/>
  <c r="D42" i="206"/>
  <c r="E42" i="206" s="1"/>
  <c r="D10" i="216"/>
  <c r="E10" i="216" s="1"/>
  <c r="D14" i="232"/>
  <c r="E14" i="232" s="1"/>
  <c r="D19" i="215"/>
  <c r="E19" i="215" s="1"/>
  <c r="D18" i="225"/>
  <c r="E18" i="225" s="1"/>
  <c r="D23" i="231"/>
  <c r="E23" i="231" s="1"/>
  <c r="D22" i="188"/>
  <c r="E22" i="188" s="1"/>
  <c r="D23" i="237"/>
  <c r="E23" i="237" s="1"/>
  <c r="D24" i="208"/>
  <c r="E24" i="208" s="1"/>
  <c r="D24" i="189"/>
  <c r="E24" i="189" s="1"/>
  <c r="D25" i="197"/>
  <c r="E25" i="197" s="1"/>
  <c r="D24" i="229"/>
  <c r="E24" i="229" s="1"/>
  <c r="D26" i="188"/>
  <c r="E26" i="188" s="1"/>
  <c r="D27" i="227"/>
  <c r="E27" i="227" s="1"/>
  <c r="D29" i="225"/>
  <c r="E29" i="225" s="1"/>
  <c r="D34" i="203"/>
  <c r="E34" i="203" s="1"/>
  <c r="D35" i="210"/>
  <c r="D35" i="231"/>
  <c r="E35" i="231" s="1"/>
  <c r="D39" i="226"/>
  <c r="E39" i="226" s="1"/>
  <c r="D42" i="219"/>
  <c r="E42" i="219" s="1"/>
  <c r="D25" i="227"/>
  <c r="E25" i="227" s="1"/>
  <c r="D34" i="197"/>
  <c r="E34" i="197" s="1"/>
  <c r="D30" i="197"/>
  <c r="E30" i="197" s="1"/>
  <c r="D25" i="216"/>
  <c r="E25" i="216" s="1"/>
  <c r="D29" i="229"/>
  <c r="E29" i="229" s="1"/>
  <c r="D29" i="202"/>
  <c r="E29" i="202" s="1"/>
  <c r="D14" i="230"/>
  <c r="E14" i="230" s="1"/>
  <c r="D18" i="235"/>
  <c r="E18" i="235" s="1"/>
  <c r="D30" i="202"/>
  <c r="E30" i="202" s="1"/>
  <c r="D30" i="229"/>
  <c r="E30" i="229" s="1"/>
  <c r="D21" i="197"/>
  <c r="E21" i="197" s="1"/>
  <c r="D21" i="208"/>
  <c r="E21" i="208" s="1"/>
  <c r="D21" i="226"/>
  <c r="E21" i="226" s="1"/>
  <c r="D20" i="194"/>
  <c r="E20" i="194" s="1"/>
  <c r="D20" i="211"/>
  <c r="E20" i="211" s="1"/>
  <c r="D20" i="229"/>
  <c r="E20" i="229" s="1"/>
  <c r="D17" i="193"/>
  <c r="E17" i="193" s="1"/>
  <c r="D17" i="212"/>
  <c r="E17" i="212" s="1"/>
  <c r="D17" i="230"/>
  <c r="E17" i="230" s="1"/>
  <c r="D16" i="190"/>
  <c r="E16" i="190" s="1"/>
  <c r="D16" i="215"/>
  <c r="E16" i="215" s="1"/>
  <c r="D16" i="221"/>
  <c r="E16" i="221" s="1"/>
  <c r="D15" i="191"/>
  <c r="E15" i="191" s="1"/>
  <c r="D15" i="214"/>
  <c r="E15" i="214" s="1"/>
  <c r="D15" i="231"/>
  <c r="E15" i="231" s="1"/>
  <c r="D21" i="199"/>
  <c r="E21" i="199" s="1"/>
  <c r="D21" i="219"/>
  <c r="E21" i="219" s="1"/>
  <c r="D21" i="236"/>
  <c r="E21" i="236" s="1"/>
  <c r="D20" i="200"/>
  <c r="E20" i="200" s="1"/>
  <c r="D20" i="216"/>
  <c r="E20" i="216" s="1"/>
  <c r="D20" i="223"/>
  <c r="E20" i="223" s="1"/>
  <c r="D17" i="199"/>
  <c r="E17" i="199" s="1"/>
  <c r="D17" i="219"/>
  <c r="E17" i="219" s="1"/>
  <c r="D17" i="236"/>
  <c r="E17" i="236" s="1"/>
  <c r="D16" i="200"/>
  <c r="E16" i="200" s="1"/>
  <c r="D16" i="216"/>
  <c r="E16" i="216" s="1"/>
  <c r="D16" i="223"/>
  <c r="E16" i="223" s="1"/>
  <c r="D15" i="197"/>
  <c r="E15" i="197" s="1"/>
  <c r="D15" i="208"/>
  <c r="E15" i="208" s="1"/>
  <c r="D15" i="226"/>
  <c r="E15" i="226" s="1"/>
  <c r="D5" i="200"/>
  <c r="E5" i="200" s="1"/>
  <c r="D5" i="216"/>
  <c r="E5" i="216" s="1"/>
  <c r="D5" i="223"/>
  <c r="E5" i="223" s="1"/>
  <c r="D4" i="197"/>
  <c r="E4" i="197" s="1"/>
  <c r="D4" i="208"/>
  <c r="E4" i="208" s="1"/>
  <c r="D4" i="226"/>
  <c r="E4" i="226" s="1"/>
  <c r="D38" i="215"/>
  <c r="E38" i="215" s="1"/>
  <c r="D37" i="199"/>
  <c r="E37" i="199" s="1"/>
  <c r="D37" i="236"/>
  <c r="E37" i="236" s="1"/>
  <c r="D36" i="216"/>
  <c r="E36" i="216" s="1"/>
  <c r="D33" i="199"/>
  <c r="E33" i="199" s="1"/>
  <c r="D33" i="228"/>
  <c r="E33" i="228" s="1"/>
  <c r="D32" i="213"/>
  <c r="E32" i="213" s="1"/>
  <c r="D31" i="193"/>
  <c r="E31" i="193" s="1"/>
  <c r="D31" i="230"/>
  <c r="E31" i="230" s="1"/>
  <c r="D21" i="192"/>
  <c r="E21" i="192" s="1"/>
  <c r="D21" i="213"/>
  <c r="E21" i="213" s="1"/>
  <c r="D21" i="222"/>
  <c r="E21" i="222" s="1"/>
  <c r="D20" i="189"/>
  <c r="E20" i="189" s="1"/>
  <c r="D20" i="205"/>
  <c r="E20" i="205" s="1"/>
  <c r="D20" i="220"/>
  <c r="E20" i="220" s="1"/>
  <c r="D20" i="234"/>
  <c r="E20" i="234" s="1"/>
  <c r="D17" i="200"/>
  <c r="E17" i="200" s="1"/>
  <c r="D17" i="216"/>
  <c r="E17" i="216" s="1"/>
  <c r="D17" i="223"/>
  <c r="E17" i="223" s="1"/>
  <c r="D16" i="197"/>
  <c r="E16" i="197" s="1"/>
  <c r="D16" i="208"/>
  <c r="E16" i="208" s="1"/>
  <c r="D16" i="226"/>
  <c r="E16" i="226" s="1"/>
  <c r="D15" i="194"/>
  <c r="E15" i="194" s="1"/>
  <c r="D15" i="211"/>
  <c r="E15" i="211" s="1"/>
  <c r="D15" i="225"/>
  <c r="E15" i="225" s="1"/>
  <c r="D5" i="237"/>
  <c r="E5" i="237" s="1"/>
  <c r="D4" i="219"/>
  <c r="E4" i="219" s="1"/>
  <c r="D17" i="233"/>
  <c r="D38" i="233"/>
  <c r="D36" i="233"/>
  <c r="D41" i="221"/>
  <c r="E41" i="221" s="1"/>
  <c r="D18" i="212"/>
  <c r="E18" i="212" s="1"/>
  <c r="D19" i="194"/>
  <c r="E19" i="194" s="1"/>
  <c r="D23" i="212"/>
  <c r="E23" i="212" s="1"/>
  <c r="D23" i="218"/>
  <c r="E23" i="218" s="1"/>
  <c r="D26" i="202"/>
  <c r="E26" i="202" s="1"/>
  <c r="D29" i="195"/>
  <c r="E29" i="195" s="1"/>
  <c r="D28" i="190"/>
  <c r="E28" i="190" s="1"/>
  <c r="D30" i="213"/>
  <c r="E30" i="213" s="1"/>
  <c r="D34" i="205"/>
  <c r="E34" i="205" s="1"/>
  <c r="D34" i="224"/>
  <c r="E34" i="224" s="1"/>
  <c r="D3" i="234"/>
  <c r="E3" i="234" s="1"/>
  <c r="D19" i="221"/>
  <c r="E19" i="221" s="1"/>
  <c r="D25" i="233"/>
  <c r="D29" i="230"/>
  <c r="E29" i="230" s="1"/>
  <c r="D35" i="238"/>
  <c r="E35" i="238" s="1"/>
  <c r="D14" i="217"/>
  <c r="E14" i="217" s="1"/>
  <c r="D3" i="230"/>
  <c r="E3" i="230" s="1"/>
  <c r="D35" i="237"/>
  <c r="E35" i="237" s="1"/>
  <c r="D4" i="210"/>
  <c r="D38" i="213"/>
  <c r="E38" i="213" s="1"/>
  <c r="D37" i="220"/>
  <c r="E37" i="220" s="1"/>
  <c r="D36" i="237"/>
  <c r="E36" i="237" s="1"/>
  <c r="D32" i="207"/>
  <c r="E32" i="207" s="1"/>
  <c r="D31" i="224"/>
  <c r="E31" i="224" s="1"/>
  <c r="D5" i="206"/>
  <c r="E5" i="206" s="1"/>
  <c r="D4" i="227"/>
  <c r="E4" i="227" s="1"/>
  <c r="D38" i="218"/>
  <c r="E38" i="218" s="1"/>
  <c r="D36" i="235"/>
  <c r="E36" i="235" s="1"/>
  <c r="D31" i="208"/>
  <c r="E31" i="208" s="1"/>
  <c r="D5" i="197"/>
  <c r="E5" i="197" s="1"/>
  <c r="D4" i="211"/>
  <c r="E4" i="211" s="1"/>
  <c r="D4" i="224"/>
  <c r="E4" i="224" s="1"/>
  <c r="D37" i="237"/>
  <c r="E37" i="237" s="1"/>
  <c r="D32" i="231"/>
  <c r="E32" i="231" s="1"/>
  <c r="D38" i="214"/>
  <c r="E38" i="214" s="1"/>
  <c r="D37" i="238"/>
  <c r="E37" i="238" s="1"/>
  <c r="D36" i="232"/>
  <c r="E36" i="232" s="1"/>
  <c r="D32" i="193"/>
  <c r="E32" i="193" s="1"/>
  <c r="D31" i="229"/>
  <c r="E31" i="229" s="1"/>
  <c r="D42" i="213"/>
  <c r="E42" i="213" s="1"/>
  <c r="D3" i="192"/>
  <c r="E3" i="192" s="1"/>
  <c r="D3" i="236"/>
  <c r="E3" i="236" s="1"/>
  <c r="D3" i="233"/>
  <c r="D6" i="194"/>
  <c r="E6" i="194" s="1"/>
  <c r="D6" i="224"/>
  <c r="E6" i="224" s="1"/>
  <c r="D10" i="195"/>
  <c r="E10" i="195" s="1"/>
  <c r="D18" i="195"/>
  <c r="E18" i="195" s="1"/>
  <c r="D18" i="223"/>
  <c r="E18" i="223" s="1"/>
  <c r="D25" i="211"/>
  <c r="E25" i="211" s="1"/>
  <c r="D22" i="210"/>
  <c r="D28" i="188"/>
  <c r="E28" i="188" s="1"/>
  <c r="D42" i="230"/>
  <c r="E42" i="230" s="1"/>
  <c r="D41" i="191"/>
  <c r="E41" i="191" s="1"/>
  <c r="D10" i="189"/>
  <c r="E10" i="189" s="1"/>
  <c r="D14" i="191"/>
  <c r="E14" i="191" s="1"/>
  <c r="D14" i="229"/>
  <c r="E14" i="229" s="1"/>
  <c r="D19" i="227"/>
  <c r="E19" i="227" s="1"/>
  <c r="D19" i="216"/>
  <c r="E19" i="216" s="1"/>
  <c r="D22" i="203"/>
  <c r="E22" i="203" s="1"/>
  <c r="D24" i="188"/>
  <c r="E24" i="188" s="1"/>
  <c r="D24" i="227"/>
  <c r="E24" i="227" s="1"/>
  <c r="D23" i="201"/>
  <c r="E23" i="201" s="1"/>
  <c r="D26" i="209"/>
  <c r="E26" i="209" s="1"/>
  <c r="D26" i="197"/>
  <c r="E26" i="197" s="1"/>
  <c r="D29" i="234"/>
  <c r="E29" i="234" s="1"/>
  <c r="D28" i="216"/>
  <c r="E28" i="216" s="1"/>
  <c r="D34" i="233"/>
  <c r="D35" i="235"/>
  <c r="E35" i="235" s="1"/>
  <c r="D22" i="230"/>
  <c r="E22" i="230" s="1"/>
  <c r="D24" i="205"/>
  <c r="E24" i="205" s="1"/>
  <c r="D34" i="238"/>
  <c r="E34" i="238" s="1"/>
  <c r="D29" i="203"/>
  <c r="E29" i="203" s="1"/>
  <c r="D38" i="196"/>
  <c r="E38" i="196" s="1"/>
  <c r="D36" i="190"/>
  <c r="E36" i="190" s="1"/>
  <c r="D33" i="220"/>
  <c r="E33" i="220" s="1"/>
  <c r="D32" i="237"/>
  <c r="E32" i="237" s="1"/>
  <c r="D31" i="189"/>
  <c r="E31" i="189" s="1"/>
  <c r="D38" i="193"/>
  <c r="E38" i="193" s="1"/>
  <c r="D37" i="215"/>
  <c r="E37" i="215" s="1"/>
  <c r="D33" i="194"/>
  <c r="E33" i="194" s="1"/>
  <c r="D32" i="210"/>
  <c r="D31" i="213"/>
  <c r="E31" i="213" s="1"/>
  <c r="D21" i="215"/>
  <c r="E21" i="215" s="1"/>
  <c r="D20" i="228"/>
  <c r="E20" i="228" s="1"/>
  <c r="D17" i="211"/>
  <c r="E17" i="211" s="1"/>
  <c r="D16" i="210"/>
  <c r="D15" i="192"/>
  <c r="E15" i="192" s="1"/>
  <c r="D38" i="195"/>
  <c r="E38" i="195" s="1"/>
  <c r="D37" i="213"/>
  <c r="E37" i="213" s="1"/>
  <c r="D36" i="220"/>
  <c r="E36" i="220" s="1"/>
  <c r="D33" i="216"/>
  <c r="E33" i="216" s="1"/>
  <c r="D32" i="217"/>
  <c r="E32" i="217" s="1"/>
  <c r="D31" i="198"/>
  <c r="E31" i="198" s="1"/>
  <c r="D41" i="194"/>
  <c r="E41" i="194" s="1"/>
  <c r="D42" i="205"/>
  <c r="E42" i="205" s="1"/>
  <c r="D41" i="229"/>
  <c r="E41" i="229" s="1"/>
  <c r="D42" i="234"/>
  <c r="E42" i="234" s="1"/>
  <c r="D42" i="207"/>
  <c r="E42" i="207" s="1"/>
  <c r="D41" i="189"/>
  <c r="E41" i="189" s="1"/>
  <c r="D42" i="200"/>
  <c r="E42" i="200" s="1"/>
  <c r="D41" i="220"/>
  <c r="E41" i="220" s="1"/>
  <c r="D42" i="223"/>
  <c r="E42" i="223" s="1"/>
  <c r="D41" i="195"/>
  <c r="E41" i="195" s="1"/>
  <c r="D42" i="229"/>
  <c r="D43" i="229" s="1"/>
  <c r="E43" i="229" s="1"/>
  <c r="D3" i="195"/>
  <c r="E3" i="195" s="1"/>
  <c r="D3" i="216"/>
  <c r="E3" i="216" s="1"/>
  <c r="D3" i="228"/>
  <c r="E3" i="228" s="1"/>
  <c r="D3" i="207"/>
  <c r="E3" i="207" s="1"/>
  <c r="D6" i="189"/>
  <c r="E6" i="189" s="1"/>
  <c r="D6" i="220"/>
  <c r="E6" i="220" s="1"/>
  <c r="D6" i="202"/>
  <c r="E6" i="202" s="1"/>
  <c r="D6" i="218"/>
  <c r="E6" i="218" s="1"/>
  <c r="D6" i="228"/>
  <c r="E6" i="228" s="1"/>
  <c r="D6" i="216"/>
  <c r="E6" i="216" s="1"/>
  <c r="D10" i="196"/>
  <c r="E10" i="196" s="1"/>
  <c r="D10" i="198"/>
  <c r="E10" i="198" s="1"/>
  <c r="D10" i="193"/>
  <c r="E10" i="193" s="1"/>
  <c r="D10" i="230"/>
  <c r="E10" i="230" s="1"/>
  <c r="D10" i="203"/>
  <c r="E10" i="203" s="1"/>
  <c r="D14" i="197"/>
  <c r="E14" i="197" s="1"/>
  <c r="D14" i="205"/>
  <c r="E14" i="205" s="1"/>
  <c r="D14" i="216"/>
  <c r="E14" i="216" s="1"/>
  <c r="D14" i="198"/>
  <c r="E14" i="198" s="1"/>
  <c r="D14" i="225"/>
  <c r="E14" i="225" s="1"/>
  <c r="D18" i="198"/>
  <c r="E18" i="198" s="1"/>
  <c r="D18" i="207"/>
  <c r="E18" i="207" s="1"/>
  <c r="D19" i="225"/>
  <c r="E19" i="225" s="1"/>
  <c r="D19" i="188"/>
  <c r="E19" i="188" s="1"/>
  <c r="D19" i="204"/>
  <c r="E19" i="204" s="1"/>
  <c r="D19" i="238"/>
  <c r="E19" i="238" s="1"/>
  <c r="D18" i="201"/>
  <c r="E18" i="201" s="1"/>
  <c r="D18" i="217"/>
  <c r="E18" i="217" s="1"/>
  <c r="D18" i="232"/>
  <c r="E18" i="232" s="1"/>
  <c r="D23" i="188"/>
  <c r="E23" i="188" s="1"/>
  <c r="D23" i="196"/>
  <c r="E23" i="196" s="1"/>
  <c r="D23" i="204"/>
  <c r="E23" i="204" s="1"/>
  <c r="D23" i="209"/>
  <c r="E23" i="209" s="1"/>
  <c r="D23" i="238"/>
  <c r="E23" i="238" s="1"/>
  <c r="D23" i="227"/>
  <c r="E23" i="227" s="1"/>
  <c r="D23" i="235"/>
  <c r="E23" i="235" s="1"/>
  <c r="D22" i="189"/>
  <c r="E22" i="189" s="1"/>
  <c r="D23" i="197"/>
  <c r="E23" i="197" s="1"/>
  <c r="D22" i="205"/>
  <c r="E22" i="205" s="1"/>
  <c r="D23" i="208"/>
  <c r="E23" i="208" s="1"/>
  <c r="D22" i="220"/>
  <c r="E22" i="220" s="1"/>
  <c r="D23" i="226"/>
  <c r="E23" i="226" s="1"/>
  <c r="D24" i="234"/>
  <c r="E24" i="234" s="1"/>
  <c r="D22" i="201"/>
  <c r="E22" i="201" s="1"/>
  <c r="D23" i="220"/>
  <c r="E23" i="220" s="1"/>
  <c r="D25" i="203"/>
  <c r="E25" i="203" s="1"/>
  <c r="D28" i="189"/>
  <c r="E28" i="189" s="1"/>
  <c r="D29" i="197"/>
  <c r="E29" i="197" s="1"/>
  <c r="D26" i="205"/>
  <c r="E26" i="205" s="1"/>
  <c r="D27" i="208"/>
  <c r="E27" i="208" s="1"/>
  <c r="D28" i="220"/>
  <c r="E28" i="220" s="1"/>
  <c r="D29" i="226"/>
  <c r="E29" i="226" s="1"/>
  <c r="D28" i="234"/>
  <c r="E28" i="234" s="1"/>
  <c r="D27" i="190"/>
  <c r="E27" i="190" s="1"/>
  <c r="D27" i="198"/>
  <c r="E27" i="198" s="1"/>
  <c r="D29" i="215"/>
  <c r="E29" i="215" s="1"/>
  <c r="D29" i="207"/>
  <c r="E29" i="207" s="1"/>
  <c r="D27" i="221"/>
  <c r="E27" i="221" s="1"/>
  <c r="D27" i="225"/>
  <c r="E27" i="225" s="1"/>
  <c r="D26" i="233"/>
  <c r="D26" i="224"/>
  <c r="E26" i="224" s="1"/>
  <c r="D28" i="193"/>
  <c r="E28" i="193" s="1"/>
  <c r="D28" i="201"/>
  <c r="E28" i="201" s="1"/>
  <c r="D26" i="212"/>
  <c r="E26" i="212" s="1"/>
  <c r="D26" i="217"/>
  <c r="E26" i="217" s="1"/>
  <c r="D28" i="230"/>
  <c r="E28" i="230" s="1"/>
  <c r="D26" i="232"/>
  <c r="E26" i="232" s="1"/>
  <c r="D26" i="214"/>
  <c r="E26" i="214" s="1"/>
  <c r="D30" i="208"/>
  <c r="E30" i="208" s="1"/>
  <c r="D30" i="199"/>
  <c r="E30" i="199" s="1"/>
  <c r="D30" i="231"/>
  <c r="E30" i="231" s="1"/>
  <c r="D30" i="191"/>
  <c r="E30" i="191" s="1"/>
  <c r="D35" i="193"/>
  <c r="E35" i="193" s="1"/>
  <c r="D34" i="212"/>
  <c r="E34" i="212" s="1"/>
  <c r="D35" i="222"/>
  <c r="E35" i="222" s="1"/>
  <c r="D34" i="189"/>
  <c r="E34" i="189" s="1"/>
  <c r="D35" i="215"/>
  <c r="E35" i="215" s="1"/>
  <c r="D34" i="218"/>
  <c r="E34" i="218" s="1"/>
  <c r="D35" i="220"/>
  <c r="E35" i="220" s="1"/>
  <c r="D39" i="235"/>
  <c r="E39" i="235" s="1"/>
  <c r="D39" i="191"/>
  <c r="E39" i="191" s="1"/>
  <c r="D39" i="189"/>
  <c r="E39" i="189" s="1"/>
  <c r="D39" i="215"/>
  <c r="E39" i="215" s="1"/>
  <c r="D39" i="230"/>
  <c r="E39" i="230" s="1"/>
  <c r="D39" i="222"/>
  <c r="E39" i="222" s="1"/>
  <c r="D41" i="204"/>
  <c r="E41" i="204" s="1"/>
  <c r="D41" i="222"/>
  <c r="D3" i="201"/>
  <c r="E3" i="201" s="1"/>
  <c r="D10" i="200"/>
  <c r="E10" i="200" s="1"/>
  <c r="D14" i="212"/>
  <c r="E14" i="212" s="1"/>
  <c r="D18" i="206"/>
  <c r="E18" i="206" s="1"/>
  <c r="D18" i="224"/>
  <c r="E18" i="224" s="1"/>
  <c r="D23" i="229"/>
  <c r="E23" i="229" s="1"/>
  <c r="D22" i="196"/>
  <c r="E22" i="196" s="1"/>
  <c r="D22" i="212"/>
  <c r="E22" i="212" s="1"/>
  <c r="D25" i="238"/>
  <c r="E25" i="238" s="1"/>
  <c r="D24" i="198"/>
  <c r="E24" i="198" s="1"/>
  <c r="D25" i="212"/>
  <c r="E25" i="212" s="1"/>
  <c r="D25" i="200"/>
  <c r="E25" i="200" s="1"/>
  <c r="D27" i="200"/>
  <c r="E27" i="200" s="1"/>
  <c r="D27" i="223"/>
  <c r="E27" i="223" s="1"/>
  <c r="D29" i="190"/>
  <c r="E29" i="190" s="1"/>
  <c r="D30" i="198"/>
  <c r="E30" i="198" s="1"/>
  <c r="D34" i="227"/>
  <c r="E34" i="227" s="1"/>
  <c r="D35" i="195"/>
  <c r="E35" i="195" s="1"/>
  <c r="D39" i="190"/>
  <c r="E39" i="190" s="1"/>
  <c r="D39" i="205"/>
  <c r="E39" i="205" s="1"/>
  <c r="D3" i="189"/>
  <c r="E3" i="189" s="1"/>
  <c r="D23" i="211"/>
  <c r="E23" i="211" s="1"/>
  <c r="D34" i="223"/>
  <c r="E34" i="223" s="1"/>
  <c r="D41" i="216"/>
  <c r="D19" i="203"/>
  <c r="E19" i="203" s="1"/>
  <c r="D35" i="224"/>
  <c r="E35" i="224" s="1"/>
  <c r="D3" i="193"/>
  <c r="E3" i="193" s="1"/>
  <c r="D34" i="214"/>
  <c r="E34" i="214" s="1"/>
  <c r="D25" i="209"/>
  <c r="E25" i="209" s="1"/>
  <c r="D3" i="205"/>
  <c r="E3" i="205" s="1"/>
  <c r="D17" i="210"/>
  <c r="D21" i="201"/>
  <c r="E21" i="201" s="1"/>
  <c r="D21" i="217"/>
  <c r="E21" i="217" s="1"/>
  <c r="D21" i="232"/>
  <c r="E21" i="232" s="1"/>
  <c r="D20" i="198"/>
  <c r="E20" i="198" s="1"/>
  <c r="D20" i="207"/>
  <c r="E20" i="207" s="1"/>
  <c r="D20" i="225"/>
  <c r="E20" i="225" s="1"/>
  <c r="D17" i="197"/>
  <c r="E17" i="197" s="1"/>
  <c r="D17" i="208"/>
  <c r="E17" i="208" s="1"/>
  <c r="D17" i="226"/>
  <c r="E17" i="226" s="1"/>
  <c r="D16" i="194"/>
  <c r="E16" i="194" s="1"/>
  <c r="D16" i="211"/>
  <c r="E16" i="211" s="1"/>
  <c r="D16" i="229"/>
  <c r="E16" i="229" s="1"/>
  <c r="D15" i="195"/>
  <c r="E15" i="195" s="1"/>
  <c r="D15" i="210"/>
  <c r="D15" i="228"/>
  <c r="E15" i="228" s="1"/>
  <c r="D21" i="203"/>
  <c r="E21" i="203" s="1"/>
  <c r="D21" i="231"/>
  <c r="E21" i="231" s="1"/>
  <c r="D20" i="188"/>
  <c r="E20" i="188" s="1"/>
  <c r="D20" i="204"/>
  <c r="E20" i="204" s="1"/>
  <c r="D20" i="238"/>
  <c r="E20" i="238" s="1"/>
  <c r="D20" i="235"/>
  <c r="E20" i="235" s="1"/>
  <c r="D17" i="203"/>
  <c r="E17" i="203" s="1"/>
  <c r="D17" i="231"/>
  <c r="E17" i="231" s="1"/>
  <c r="D16" i="188"/>
  <c r="E16" i="188" s="1"/>
  <c r="D16" i="204"/>
  <c r="E16" i="204" s="1"/>
  <c r="D16" i="238"/>
  <c r="E16" i="238" s="1"/>
  <c r="D16" i="235"/>
  <c r="E16" i="235" s="1"/>
  <c r="D15" i="201"/>
  <c r="E15" i="201" s="1"/>
  <c r="D15" i="217"/>
  <c r="E15" i="217" s="1"/>
  <c r="D15" i="232"/>
  <c r="E15" i="232" s="1"/>
  <c r="D5" i="188"/>
  <c r="E5" i="188" s="1"/>
  <c r="D5" i="204"/>
  <c r="E5" i="204" s="1"/>
  <c r="D5" i="238"/>
  <c r="E5" i="238" s="1"/>
  <c r="D5" i="235"/>
  <c r="E5" i="235" s="1"/>
  <c r="D4" i="201"/>
  <c r="E4" i="201" s="1"/>
  <c r="D4" i="217"/>
  <c r="E4" i="217" s="1"/>
  <c r="D4" i="232"/>
  <c r="E4" i="232" s="1"/>
  <c r="D38" i="207"/>
  <c r="E38" i="207" s="1"/>
  <c r="D37" i="210"/>
  <c r="D36" i="192"/>
  <c r="E36" i="192" s="1"/>
  <c r="D36" i="222"/>
  <c r="E36" i="222" s="1"/>
  <c r="D33" i="214"/>
  <c r="E33" i="214" s="1"/>
  <c r="D33" i="236"/>
  <c r="E33" i="236" s="1"/>
  <c r="D32" i="216"/>
  <c r="E32" i="216" s="1"/>
  <c r="D31" i="201"/>
  <c r="E31" i="201" s="1"/>
  <c r="D31" i="232"/>
  <c r="E31" i="232" s="1"/>
  <c r="D21" i="196"/>
  <c r="E21" i="196" s="1"/>
  <c r="D21" i="209"/>
  <c r="E21" i="209" s="1"/>
  <c r="D21" i="227"/>
  <c r="E21" i="227" s="1"/>
  <c r="D20" i="193"/>
  <c r="E20" i="193" s="1"/>
  <c r="D20" i="212"/>
  <c r="E20" i="212" s="1"/>
  <c r="D20" i="230"/>
  <c r="E20" i="230" s="1"/>
  <c r="D17" i="188"/>
  <c r="E17" i="188" s="1"/>
  <c r="D17" i="204"/>
  <c r="E17" i="204" s="1"/>
  <c r="D17" i="238"/>
  <c r="E17" i="238" s="1"/>
  <c r="D17" i="235"/>
  <c r="E17" i="235" s="1"/>
  <c r="D16" i="201"/>
  <c r="E16" i="201" s="1"/>
  <c r="D16" i="217"/>
  <c r="E16" i="217" s="1"/>
  <c r="D16" i="232"/>
  <c r="E16" i="232" s="1"/>
  <c r="D15" i="198"/>
  <c r="E15" i="198" s="1"/>
  <c r="D15" i="207"/>
  <c r="E15" i="207" s="1"/>
  <c r="D15" i="237"/>
  <c r="E15" i="237" s="1"/>
  <c r="D4" i="191"/>
  <c r="E4" i="191" s="1"/>
  <c r="D4" i="228"/>
  <c r="E4" i="228" s="1"/>
  <c r="D37" i="233"/>
  <c r="D5" i="233"/>
  <c r="D4" i="233"/>
  <c r="D16" i="233"/>
  <c r="D42" i="196"/>
  <c r="D6" i="190"/>
  <c r="E6" i="190" s="1"/>
  <c r="D10" i="233"/>
  <c r="D14" i="234"/>
  <c r="E14" i="234" s="1"/>
  <c r="D18" i="230"/>
  <c r="E18" i="230" s="1"/>
  <c r="D19" i="211"/>
  <c r="E19" i="211" s="1"/>
  <c r="D23" i="232"/>
  <c r="E23" i="232" s="1"/>
  <c r="D25" i="190"/>
  <c r="E25" i="190" s="1"/>
  <c r="D27" i="236"/>
  <c r="E27" i="236" s="1"/>
  <c r="D28" i="225"/>
  <c r="E28" i="225" s="1"/>
  <c r="D35" i="188"/>
  <c r="E35" i="188" s="1"/>
  <c r="D35" i="207"/>
  <c r="E35" i="207" s="1"/>
  <c r="D39" i="223"/>
  <c r="E39" i="223" s="1"/>
  <c r="D41" i="238"/>
  <c r="E41" i="238" s="1"/>
  <c r="D14" i="203"/>
  <c r="E14" i="203" s="1"/>
  <c r="D22" i="232"/>
  <c r="E22" i="232" s="1"/>
  <c r="D26" i="208"/>
  <c r="E26" i="208" s="1"/>
  <c r="D35" i="196"/>
  <c r="E35" i="196" s="1"/>
  <c r="D35" i="228"/>
  <c r="E35" i="228" s="1"/>
  <c r="D34" i="188"/>
  <c r="E34" i="188" s="1"/>
  <c r="D22" i="227"/>
  <c r="E22" i="227" s="1"/>
  <c r="D37" i="189"/>
  <c r="E37" i="189" s="1"/>
  <c r="D36" i="202"/>
  <c r="E36" i="202" s="1"/>
  <c r="D33" i="217"/>
  <c r="E33" i="217" s="1"/>
  <c r="D31" i="199"/>
  <c r="E31" i="199" s="1"/>
  <c r="D36" i="204"/>
  <c r="E36" i="204" s="1"/>
  <c r="D32" i="235"/>
  <c r="E32" i="235" s="1"/>
  <c r="D4" i="194"/>
  <c r="E4" i="194" s="1"/>
  <c r="D4" i="195"/>
  <c r="E4" i="195" s="1"/>
  <c r="D37" i="218"/>
  <c r="E37" i="218" s="1"/>
  <c r="D33" i="221"/>
  <c r="E33" i="221" s="1"/>
  <c r="D31" i="238"/>
  <c r="E31" i="238" s="1"/>
  <c r="D20" i="203"/>
  <c r="E20" i="203" s="1"/>
  <c r="D17" i="215"/>
  <c r="E17" i="215" s="1"/>
  <c r="D16" i="231"/>
  <c r="E16" i="231" s="1"/>
  <c r="D15" i="235"/>
  <c r="E15" i="235" s="1"/>
  <c r="D38" i="191"/>
  <c r="E38" i="191" s="1"/>
  <c r="D37" i="188"/>
  <c r="E37" i="188" s="1"/>
  <c r="D36" i="217"/>
  <c r="E36" i="217" s="1"/>
  <c r="D33" i="209"/>
  <c r="E33" i="209" s="1"/>
  <c r="D32" i="208"/>
  <c r="E32" i="208" s="1"/>
  <c r="D41" i="236"/>
  <c r="D42" i="190"/>
  <c r="E42" i="190" s="1"/>
  <c r="D14" i="189"/>
  <c r="E14" i="189" s="1"/>
  <c r="D18" i="210"/>
  <c r="D18" i="209"/>
  <c r="E18" i="209" s="1"/>
  <c r="D22" i="218"/>
  <c r="E22" i="218" s="1"/>
  <c r="D23" i="219"/>
  <c r="E23" i="219" s="1"/>
  <c r="D26" i="236"/>
  <c r="E26" i="236" s="1"/>
  <c r="D41" i="210"/>
  <c r="D42" i="238"/>
  <c r="E42" i="238" s="1"/>
  <c r="D41" i="231"/>
  <c r="D3" i="206"/>
  <c r="E3" i="206" s="1"/>
  <c r="D3" i="211"/>
  <c r="E3" i="211" s="1"/>
  <c r="D6" i="219"/>
  <c r="E6" i="219" s="1"/>
  <c r="D10" i="190"/>
  <c r="E10" i="190" s="1"/>
  <c r="D10" i="199"/>
  <c r="E10" i="199" s="1"/>
  <c r="D14" i="194"/>
  <c r="E14" i="194" s="1"/>
  <c r="D19" i="226"/>
  <c r="E19" i="226" s="1"/>
  <c r="D19" i="200"/>
  <c r="E19" i="200" s="1"/>
  <c r="D25" i="195"/>
  <c r="E25" i="195" s="1"/>
  <c r="D25" i="228"/>
  <c r="E25" i="228" s="1"/>
  <c r="D24" i="196"/>
  <c r="E24" i="196" s="1"/>
  <c r="D24" i="235"/>
  <c r="E24" i="235" s="1"/>
  <c r="D28" i="196"/>
  <c r="E28" i="196" s="1"/>
  <c r="D26" i="235"/>
  <c r="E26" i="235" s="1"/>
  <c r="D28" i="208"/>
  <c r="E28" i="208" s="1"/>
  <c r="D28" i="192"/>
  <c r="E28" i="192" s="1"/>
  <c r="D28" i="222"/>
  <c r="E28" i="222" s="1"/>
  <c r="D30" i="235"/>
  <c r="E30" i="235" s="1"/>
  <c r="D35" i="214"/>
  <c r="E35" i="214" s="1"/>
  <c r="D39" i="220"/>
  <c r="E39" i="220" s="1"/>
  <c r="D18" i="213"/>
  <c r="E18" i="213" s="1"/>
  <c r="D24" i="218"/>
  <c r="E24" i="218" s="1"/>
  <c r="D27" i="234"/>
  <c r="E27" i="234" s="1"/>
  <c r="D35" i="194"/>
  <c r="E35" i="194" s="1"/>
  <c r="D24" i="199"/>
  <c r="E24" i="199" s="1"/>
  <c r="D37" i="212"/>
  <c r="E37" i="212" s="1"/>
  <c r="D33" i="205"/>
  <c r="E33" i="205" s="1"/>
  <c r="D32" i="218"/>
  <c r="E32" i="218" s="1"/>
  <c r="D5" i="219"/>
  <c r="E5" i="219" s="1"/>
  <c r="D4" i="223"/>
  <c r="E4" i="223" s="1"/>
  <c r="D37" i="224"/>
  <c r="E37" i="224" s="1"/>
  <c r="D32" i="209"/>
  <c r="E32" i="209" s="1"/>
  <c r="D5" i="217"/>
  <c r="E5" i="217" s="1"/>
  <c r="D4" i="207"/>
  <c r="E4" i="207" s="1"/>
  <c r="D5" i="198"/>
  <c r="E5" i="198" s="1"/>
  <c r="D38" i="212"/>
  <c r="E38" i="212" s="1"/>
  <c r="D36" i="191"/>
  <c r="E36" i="191" s="1"/>
  <c r="D33" i="211"/>
  <c r="E33" i="211" s="1"/>
  <c r="D32" i="228"/>
  <c r="E32" i="228" s="1"/>
  <c r="D31" i="222"/>
  <c r="E31" i="222" s="1"/>
  <c r="D20" i="191"/>
  <c r="E20" i="191" s="1"/>
  <c r="D17" i="194"/>
  <c r="E17" i="194" s="1"/>
  <c r="D17" i="229"/>
  <c r="E17" i="229" s="1"/>
  <c r="D16" i="228"/>
  <c r="E16" i="228" s="1"/>
  <c r="D15" i="213"/>
  <c r="E15" i="213" s="1"/>
  <c r="D37" i="192"/>
  <c r="E37" i="192" s="1"/>
  <c r="D36" i="205"/>
  <c r="E36" i="205" s="1"/>
  <c r="D33" i="200"/>
  <c r="E33" i="200" s="1"/>
  <c r="D32" i="201"/>
  <c r="E32" i="201" s="1"/>
  <c r="D32" i="232"/>
  <c r="E32" i="232" s="1"/>
  <c r="D31" i="225"/>
  <c r="E31" i="225" s="1"/>
  <c r="D41" i="215"/>
  <c r="D42" i="217"/>
  <c r="E42" i="217" s="1"/>
  <c r="D41" i="233"/>
  <c r="D42" i="209"/>
  <c r="D41" i="232"/>
  <c r="E41" i="232" s="1"/>
  <c r="D42" i="225"/>
  <c r="E42" i="225" s="1"/>
  <c r="D3" i="227"/>
  <c r="E3" i="227" s="1"/>
  <c r="D3" i="218"/>
  <c r="E3" i="218" s="1"/>
  <c r="D6" i="230"/>
  <c r="E6" i="230" s="1"/>
  <c r="D6" i="225"/>
  <c r="E6" i="225" s="1"/>
  <c r="D6" i="188"/>
  <c r="E6" i="188" s="1"/>
  <c r="D10" i="215"/>
  <c r="E10" i="215" s="1"/>
  <c r="D10" i="197"/>
  <c r="E10" i="197" s="1"/>
  <c r="D10" i="214"/>
  <c r="E10" i="214" s="1"/>
  <c r="D14" i="199"/>
  <c r="E14" i="199" s="1"/>
  <c r="D14" i="188"/>
  <c r="E14" i="188" s="1"/>
  <c r="D14" i="202"/>
  <c r="E14" i="202" s="1"/>
  <c r="D19" i="199"/>
  <c r="E19" i="199" s="1"/>
  <c r="D19" i="224"/>
  <c r="E19" i="224" s="1"/>
  <c r="D18" i="205"/>
  <c r="E18" i="205" s="1"/>
  <c r="D18" i="220"/>
  <c r="E18" i="220" s="1"/>
  <c r="D18" i="203"/>
  <c r="E18" i="203" s="1"/>
  <c r="D18" i="236"/>
  <c r="E18" i="236" s="1"/>
  <c r="D25" i="189"/>
  <c r="E25" i="189" s="1"/>
  <c r="D25" i="205"/>
  <c r="E25" i="205" s="1"/>
  <c r="D25" i="220"/>
  <c r="E25" i="220" s="1"/>
  <c r="D23" i="234"/>
  <c r="E23" i="234" s="1"/>
  <c r="D22" i="198"/>
  <c r="E22" i="198" s="1"/>
  <c r="D22" i="207"/>
  <c r="E22" i="207" s="1"/>
  <c r="D24" i="221"/>
  <c r="E24" i="221" s="1"/>
  <c r="D23" i="233"/>
  <c r="D24" i="203"/>
  <c r="E24" i="203" s="1"/>
  <c r="D25" i="221"/>
  <c r="E25" i="221" s="1"/>
  <c r="D22" i="215"/>
  <c r="E22" i="215" s="1"/>
  <c r="D26" i="190"/>
  <c r="E26" i="190" s="1"/>
  <c r="D26" i="198"/>
  <c r="E26" i="198" s="1"/>
  <c r="D28" i="215"/>
  <c r="E28" i="215" s="1"/>
  <c r="D28" i="207"/>
  <c r="E28" i="207" s="1"/>
  <c r="D26" i="221"/>
  <c r="E26" i="221" s="1"/>
  <c r="D26" i="225"/>
  <c r="E26" i="225" s="1"/>
  <c r="D29" i="233"/>
  <c r="D29" i="199"/>
  <c r="E29" i="199" s="1"/>
  <c r="D28" i="214"/>
  <c r="E28" i="214" s="1"/>
  <c r="D27" i="206"/>
  <c r="E27" i="206" s="1"/>
  <c r="D26" i="231"/>
  <c r="E26" i="231" s="1"/>
  <c r="D28" i="224"/>
  <c r="E28" i="224" s="1"/>
  <c r="D27" i="237"/>
  <c r="E27" i="237" s="1"/>
  <c r="D28" i="194"/>
  <c r="E28" i="194" s="1"/>
  <c r="D28" i="202"/>
  <c r="E28" i="202" s="1"/>
  <c r="D26" i="211"/>
  <c r="E26" i="211" s="1"/>
  <c r="D26" i="218"/>
  <c r="E26" i="218" s="1"/>
  <c r="D28" i="229"/>
  <c r="E28" i="229" s="1"/>
  <c r="D26" i="237"/>
  <c r="E26" i="237" s="1"/>
  <c r="D27" i="211"/>
  <c r="E27" i="211" s="1"/>
  <c r="D30" i="238"/>
  <c r="E30" i="238" s="1"/>
  <c r="D30" i="206"/>
  <c r="E30" i="206" s="1"/>
  <c r="D30" i="201"/>
  <c r="E30" i="201" s="1"/>
  <c r="D30" i="230"/>
  <c r="E30" i="230" s="1"/>
  <c r="D30" i="195"/>
  <c r="E30" i="195" s="1"/>
  <c r="D35" i="197"/>
  <c r="E35" i="197" s="1"/>
  <c r="D34" i="211"/>
  <c r="E34" i="211" s="1"/>
  <c r="D35" i="227"/>
  <c r="E35" i="227" s="1"/>
  <c r="D34" i="220"/>
  <c r="E34" i="220" s="1"/>
  <c r="D34" i="190"/>
  <c r="E34" i="190" s="1"/>
  <c r="D34" i="213"/>
  <c r="E34" i="213" s="1"/>
  <c r="D34" i="229"/>
  <c r="E34" i="229" s="1"/>
  <c r="D35" i="230"/>
  <c r="E35" i="230" s="1"/>
  <c r="D39" i="228"/>
  <c r="E39" i="228" s="1"/>
  <c r="D39" i="193"/>
  <c r="E39" i="193" s="1"/>
  <c r="D39" i="214"/>
  <c r="E39" i="214" s="1"/>
  <c r="D39" i="225"/>
  <c r="E39" i="225" s="1"/>
  <c r="D41" i="209"/>
  <c r="E41" i="209" s="1"/>
  <c r="D41" i="223"/>
  <c r="E41" i="223" s="1"/>
  <c r="D3" i="212"/>
  <c r="E3" i="212" s="1"/>
  <c r="D10" i="194"/>
  <c r="E10" i="194" s="1"/>
  <c r="D10" i="213"/>
  <c r="E10" i="213" s="1"/>
  <c r="D14" i="236"/>
  <c r="E14" i="236" s="1"/>
  <c r="D19" i="236"/>
  <c r="E19" i="236" s="1"/>
  <c r="D22" i="191"/>
  <c r="E22" i="191" s="1"/>
  <c r="D23" i="228"/>
  <c r="E23" i="228" s="1"/>
  <c r="D22" i="214"/>
  <c r="E22" i="214" s="1"/>
  <c r="D22" i="235"/>
  <c r="E22" i="235" s="1"/>
  <c r="D24" i="228"/>
  <c r="E24" i="228" s="1"/>
  <c r="D24" i="225"/>
  <c r="E24" i="225" s="1"/>
  <c r="D24" i="211"/>
  <c r="E24" i="211" s="1"/>
  <c r="D25" i="204"/>
  <c r="E25" i="204" s="1"/>
  <c r="D27" i="213"/>
  <c r="E27" i="213" s="1"/>
  <c r="D28" i="204"/>
  <c r="E28" i="204" s="1"/>
  <c r="D29" i="201"/>
  <c r="E29" i="201" s="1"/>
  <c r="D30" i="233"/>
  <c r="D34" i="200"/>
  <c r="E34" i="200" s="1"/>
  <c r="D35" i="198"/>
  <c r="E35" i="198" s="1"/>
  <c r="D39" i="207"/>
  <c r="E39" i="207" s="1"/>
  <c r="D39" i="208"/>
  <c r="E39" i="208" s="1"/>
  <c r="D42" i="191"/>
  <c r="D23" i="210"/>
  <c r="D30" i="221"/>
  <c r="E30" i="221" s="1"/>
  <c r="D42" i="228"/>
  <c r="E42" i="228" s="1"/>
  <c r="D42" i="210"/>
  <c r="D34" i="219"/>
  <c r="E34" i="219" s="1"/>
  <c r="D19" i="232"/>
  <c r="E19" i="232" s="1"/>
  <c r="D34" i="222"/>
  <c r="E34" i="222" s="1"/>
  <c r="D19" i="201"/>
  <c r="E19" i="201" s="1"/>
  <c r="D22" i="231"/>
  <c r="E22" i="231" s="1"/>
  <c r="D19" i="234"/>
  <c r="E19" i="234" s="1"/>
  <c r="D35" i="190"/>
  <c r="E35" i="190" s="1"/>
  <c r="D38" i="200"/>
  <c r="E38" i="200" s="1"/>
  <c r="D38" i="216"/>
  <c r="E38" i="216" s="1"/>
  <c r="D38" i="223"/>
  <c r="E38" i="223" s="1"/>
  <c r="D37" i="197"/>
  <c r="E37" i="197" s="1"/>
  <c r="D37" i="208"/>
  <c r="E37" i="208" s="1"/>
  <c r="D37" i="226"/>
  <c r="E37" i="226" s="1"/>
  <c r="D36" i="194"/>
  <c r="E36" i="194" s="1"/>
  <c r="D36" i="211"/>
  <c r="E36" i="211" s="1"/>
  <c r="D36" i="229"/>
  <c r="E36" i="229" s="1"/>
  <c r="D33" i="193"/>
  <c r="E33" i="193" s="1"/>
  <c r="D33" i="212"/>
  <c r="E33" i="212" s="1"/>
  <c r="D33" i="230"/>
  <c r="E33" i="230" s="1"/>
  <c r="D32" i="190"/>
  <c r="E32" i="190" s="1"/>
  <c r="D32" i="215"/>
  <c r="E32" i="215" s="1"/>
  <c r="D32" i="221"/>
  <c r="E32" i="221" s="1"/>
  <c r="D31" i="191"/>
  <c r="E31" i="191" s="1"/>
  <c r="D31" i="214"/>
  <c r="E31" i="214" s="1"/>
  <c r="D31" i="231"/>
  <c r="E31" i="231" s="1"/>
  <c r="D5" i="191"/>
  <c r="E5" i="191" s="1"/>
  <c r="D5" i="214"/>
  <c r="E5" i="214" s="1"/>
  <c r="D5" i="231"/>
  <c r="E5" i="231" s="1"/>
  <c r="D4" i="188"/>
  <c r="E4" i="188" s="1"/>
  <c r="D4" i="204"/>
  <c r="E4" i="204" s="1"/>
  <c r="D4" i="238"/>
  <c r="E4" i="238" s="1"/>
  <c r="D4" i="235"/>
  <c r="E4" i="235" s="1"/>
  <c r="D38" i="202"/>
  <c r="E38" i="202" s="1"/>
  <c r="D38" i="237"/>
  <c r="E38" i="237" s="1"/>
  <c r="D37" i="214"/>
  <c r="E37" i="214" s="1"/>
  <c r="D36" i="188"/>
  <c r="E36" i="188" s="1"/>
  <c r="D36" i="238"/>
  <c r="E36" i="238" s="1"/>
  <c r="D33" i="203"/>
  <c r="E33" i="203" s="1"/>
  <c r="D32" i="188"/>
  <c r="E32" i="188" s="1"/>
  <c r="D32" i="238"/>
  <c r="E32" i="238" s="1"/>
  <c r="D31" i="197"/>
  <c r="E31" i="197" s="1"/>
  <c r="D31" i="226"/>
  <c r="E31" i="226" s="1"/>
  <c r="D5" i="189"/>
  <c r="E5" i="189" s="1"/>
  <c r="D5" i="205"/>
  <c r="E5" i="205" s="1"/>
  <c r="D5" i="220"/>
  <c r="E5" i="220" s="1"/>
  <c r="D5" i="234"/>
  <c r="E5" i="234" s="1"/>
  <c r="D4" i="202"/>
  <c r="E4" i="202" s="1"/>
  <c r="D4" i="218"/>
  <c r="E4" i="218" s="1"/>
  <c r="D4" i="237"/>
  <c r="E4" i="237" s="1"/>
  <c r="D15" i="221"/>
  <c r="E15" i="221" s="1"/>
  <c r="D5" i="202"/>
  <c r="E5" i="202" s="1"/>
  <c r="D5" i="229"/>
  <c r="E5" i="229" s="1"/>
  <c r="D4" i="206"/>
  <c r="E4" i="206" s="1"/>
  <c r="D38" i="197"/>
  <c r="E38" i="197" s="1"/>
  <c r="D38" i="208"/>
  <c r="E38" i="208" s="1"/>
  <c r="D38" i="226"/>
  <c r="E38" i="226" s="1"/>
  <c r="D37" i="194"/>
  <c r="E37" i="194" s="1"/>
  <c r="D37" i="211"/>
  <c r="E37" i="211" s="1"/>
  <c r="D37" i="229"/>
  <c r="E37" i="229" s="1"/>
  <c r="D36" i="195"/>
  <c r="E36" i="195" s="1"/>
  <c r="D36" i="206"/>
  <c r="E36" i="206" s="1"/>
  <c r="D36" i="224"/>
  <c r="E36" i="224" s="1"/>
  <c r="D33" i="198"/>
  <c r="E33" i="198" s="1"/>
  <c r="D33" i="207"/>
  <c r="E33" i="207" s="1"/>
  <c r="D33" i="225"/>
  <c r="E33" i="225" s="1"/>
  <c r="D32" i="199"/>
  <c r="E32" i="199" s="1"/>
  <c r="D32" i="206"/>
  <c r="E32" i="206" s="1"/>
  <c r="D32" i="224"/>
  <c r="E32" i="224" s="1"/>
  <c r="D31" i="196"/>
  <c r="E31" i="196" s="1"/>
  <c r="D31" i="209"/>
  <c r="E31" i="209" s="1"/>
  <c r="D31" i="227"/>
  <c r="E31" i="227" s="1"/>
  <c r="D21" i="194"/>
  <c r="E21" i="194" s="1"/>
  <c r="D21" i="211"/>
  <c r="E21" i="211" s="1"/>
  <c r="D21" i="229"/>
  <c r="E21" i="229" s="1"/>
  <c r="D20" i="195"/>
  <c r="E20" i="195" s="1"/>
  <c r="D20" i="206"/>
  <c r="E20" i="206" s="1"/>
  <c r="D20" i="224"/>
  <c r="E20" i="224" s="1"/>
  <c r="D17" i="198"/>
  <c r="E17" i="198" s="1"/>
  <c r="D17" i="207"/>
  <c r="E17" i="207" s="1"/>
  <c r="D17" i="225"/>
  <c r="E17" i="225" s="1"/>
  <c r="D16" i="199"/>
  <c r="E16" i="199" s="1"/>
  <c r="D16" i="206"/>
  <c r="E16" i="206" s="1"/>
  <c r="D16" i="224"/>
  <c r="E16" i="224" s="1"/>
  <c r="D15" i="196"/>
  <c r="E15" i="196" s="1"/>
  <c r="D15" i="209"/>
  <c r="E15" i="209" s="1"/>
  <c r="D15" i="227"/>
  <c r="E15" i="227" s="1"/>
  <c r="D38" i="199"/>
  <c r="E38" i="199" s="1"/>
  <c r="D38" i="206"/>
  <c r="E38" i="206" s="1"/>
  <c r="D38" i="224"/>
  <c r="E38" i="224" s="1"/>
  <c r="D37" i="196"/>
  <c r="E37" i="196" s="1"/>
  <c r="D37" i="209"/>
  <c r="E37" i="209" s="1"/>
  <c r="D37" i="227"/>
  <c r="E37" i="227" s="1"/>
  <c r="D36" i="193"/>
  <c r="E36" i="193" s="1"/>
  <c r="D36" i="212"/>
  <c r="E36" i="212" s="1"/>
  <c r="D36" i="230"/>
  <c r="E36" i="230" s="1"/>
  <c r="D33" i="188"/>
  <c r="E33" i="188" s="1"/>
  <c r="D33" i="204"/>
  <c r="E33" i="204" s="1"/>
  <c r="D33" i="238"/>
  <c r="E33" i="238" s="1"/>
  <c r="D33" i="235"/>
  <c r="E33" i="235" s="1"/>
  <c r="D32" i="205"/>
  <c r="E32" i="205" s="1"/>
  <c r="D32" i="220"/>
  <c r="E32" i="220" s="1"/>
  <c r="D32" i="234"/>
  <c r="E32" i="234" s="1"/>
  <c r="D31" i="202"/>
  <c r="E31" i="202" s="1"/>
  <c r="D31" i="218"/>
  <c r="E31" i="218" s="1"/>
  <c r="D31" i="237"/>
  <c r="E31" i="237" s="1"/>
  <c r="D42" i="201"/>
  <c r="D42" i="237"/>
  <c r="E42" i="237" s="1"/>
  <c r="D42" i="227"/>
  <c r="E42" i="227" s="1"/>
  <c r="D3" i="209"/>
  <c r="E3" i="209" s="1"/>
  <c r="D3" i="202"/>
  <c r="E3" i="202" s="1"/>
  <c r="D6" i="212"/>
  <c r="E6" i="212" s="1"/>
  <c r="D6" i="235"/>
  <c r="E6" i="235" s="1"/>
  <c r="D10" i="231"/>
  <c r="E10" i="231" s="1"/>
  <c r="D18" i="193"/>
  <c r="E18" i="193" s="1"/>
  <c r="D19" i="228"/>
  <c r="E19" i="228" s="1"/>
  <c r="D24" i="201"/>
  <c r="E24" i="201" s="1"/>
  <c r="D22" i="194"/>
  <c r="E22" i="194" s="1"/>
  <c r="D22" i="237"/>
  <c r="E22" i="237" s="1"/>
  <c r="D26" i="194"/>
  <c r="E26" i="194" s="1"/>
  <c r="D28" i="237"/>
  <c r="E28" i="237" s="1"/>
  <c r="D27" i="210"/>
  <c r="D28" i="198"/>
  <c r="E28" i="198" s="1"/>
  <c r="D27" i="233"/>
  <c r="D30" i="232"/>
  <c r="E30" i="232" s="1"/>
  <c r="D35" i="236"/>
  <c r="E35" i="236" s="1"/>
  <c r="D39" i="197"/>
  <c r="E39" i="197" s="1"/>
  <c r="D39" i="201"/>
  <c r="E39" i="201" s="1"/>
  <c r="D39" i="200"/>
  <c r="E39" i="200" s="1"/>
  <c r="D10" i="202"/>
  <c r="E10" i="202" s="1"/>
  <c r="D25" i="202"/>
  <c r="E25" i="202" s="1"/>
  <c r="D28" i="233"/>
  <c r="D38" i="192"/>
  <c r="E38" i="192" s="1"/>
  <c r="D36" i="218"/>
  <c r="E36" i="218" s="1"/>
  <c r="D32" i="225"/>
  <c r="E32" i="225" s="1"/>
  <c r="D5" i="199"/>
  <c r="E5" i="199" s="1"/>
  <c r="D4" i="209"/>
  <c r="E4" i="209" s="1"/>
  <c r="D37" i="195"/>
  <c r="E37" i="195" s="1"/>
  <c r="D38" i="189"/>
  <c r="E38" i="189" s="1"/>
  <c r="D37" i="202"/>
  <c r="E37" i="202" s="1"/>
  <c r="D36" i="231"/>
  <c r="E36" i="231" s="1"/>
  <c r="D32" i="214"/>
  <c r="E32" i="214" s="1"/>
  <c r="D31" i="204"/>
  <c r="E31" i="204" s="1"/>
  <c r="D21" i="237"/>
  <c r="E21" i="237" s="1"/>
  <c r="D17" i="190"/>
  <c r="E17" i="190" s="1"/>
  <c r="D16" i="214"/>
  <c r="E16" i="214" s="1"/>
  <c r="D15" i="204"/>
  <c r="E15" i="204" s="1"/>
  <c r="D38" i="231"/>
  <c r="E38" i="231" s="1"/>
  <c r="D32" i="226"/>
  <c r="E32" i="226" s="1"/>
  <c r="D42" i="215"/>
  <c r="E42" i="215" s="1"/>
  <c r="D41" i="226"/>
  <c r="E41" i="226" s="1"/>
  <c r="D3" i="203"/>
  <c r="E3" i="203" s="1"/>
  <c r="D3" i="215"/>
  <c r="E3" i="215" s="1"/>
  <c r="D10" i="228"/>
  <c r="E10" i="228" s="1"/>
  <c r="D14" i="190"/>
  <c r="E14" i="190" s="1"/>
  <c r="D18" i="208"/>
  <c r="E18" i="208" s="1"/>
  <c r="D18" i="227"/>
  <c r="E18" i="227" s="1"/>
  <c r="D24" i="223"/>
  <c r="E24" i="223" s="1"/>
  <c r="D22" i="236"/>
  <c r="E22" i="236" s="1"/>
  <c r="D28" i="219"/>
  <c r="E28" i="219" s="1"/>
  <c r="D41" i="207"/>
  <c r="E41" i="207" s="1"/>
  <c r="D42" i="188"/>
  <c r="E42" i="188" s="1"/>
  <c r="D3" i="204"/>
  <c r="E3" i="204" s="1"/>
  <c r="D6" i="217"/>
  <c r="E6" i="217" s="1"/>
  <c r="D6" i="209"/>
  <c r="E6" i="209" s="1"/>
  <c r="D10" i="220"/>
  <c r="E10" i="220" s="1"/>
  <c r="D14" i="209"/>
  <c r="E14" i="209" s="1"/>
  <c r="D19" i="208"/>
  <c r="E19" i="208" s="1"/>
  <c r="D18" i="216"/>
  <c r="E18" i="216" s="1"/>
  <c r="D18" i="226"/>
  <c r="E18" i="226" s="1"/>
  <c r="D25" i="236"/>
  <c r="E25" i="236" s="1"/>
  <c r="D24" i="209"/>
  <c r="E24" i="209" s="1"/>
  <c r="D24" i="219"/>
  <c r="E24" i="219" s="1"/>
  <c r="D27" i="238"/>
  <c r="E27" i="238" s="1"/>
  <c r="D27" i="205"/>
  <c r="E27" i="205" s="1"/>
  <c r="D28" i="226"/>
  <c r="E28" i="226" s="1"/>
  <c r="D26" i="223"/>
  <c r="E26" i="223" s="1"/>
  <c r="D34" i="234"/>
  <c r="E34" i="234" s="1"/>
  <c r="D19" i="190"/>
  <c r="E19" i="190" s="1"/>
  <c r="D25" i="230"/>
  <c r="E25" i="230" s="1"/>
  <c r="D29" i="236"/>
  <c r="E29" i="236" s="1"/>
  <c r="D39" i="232"/>
  <c r="E39" i="232" s="1"/>
  <c r="D23" i="199"/>
  <c r="E23" i="199" s="1"/>
  <c r="D23" i="194"/>
  <c r="E23" i="194" s="1"/>
  <c r="D38" i="209"/>
  <c r="E38" i="209" s="1"/>
  <c r="D36" i="215"/>
  <c r="E36" i="215" s="1"/>
  <c r="D33" i="234"/>
  <c r="E33" i="234" s="1"/>
  <c r="D31" i="219"/>
  <c r="E31" i="219" s="1"/>
  <c r="D5" i="236"/>
  <c r="E5" i="236" s="1"/>
  <c r="D4" i="216"/>
  <c r="E4" i="216" s="1"/>
  <c r="D38" i="194"/>
  <c r="E38" i="194" s="1"/>
  <c r="D36" i="209"/>
  <c r="E36" i="209" s="1"/>
  <c r="D31" i="220"/>
  <c r="E31" i="220" s="1"/>
  <c r="D4" i="236"/>
  <c r="E4" i="236" s="1"/>
  <c r="D37" i="190"/>
  <c r="E37" i="190" s="1"/>
  <c r="D36" i="228"/>
  <c r="E36" i="228" s="1"/>
  <c r="D31" i="192"/>
  <c r="E31" i="192" s="1"/>
  <c r="D20" i="214"/>
  <c r="E20" i="214" s="1"/>
  <c r="D38" i="228"/>
  <c r="E38" i="228" s="1"/>
  <c r="D36" i="189"/>
  <c r="E36" i="189" s="1"/>
  <c r="D33" i="223"/>
  <c r="E33" i="223" s="1"/>
  <c r="D41" i="206"/>
  <c r="D41" i="201"/>
  <c r="E41" i="201" s="1"/>
  <c r="D41" i="199"/>
  <c r="E41" i="199" s="1"/>
  <c r="D3" i="196"/>
  <c r="E3" i="196" s="1"/>
  <c r="D3" i="214"/>
  <c r="E3" i="214" s="1"/>
  <c r="D6" i="193"/>
  <c r="E6" i="193" s="1"/>
  <c r="D6" i="211"/>
  <c r="E6" i="211" s="1"/>
  <c r="D6" i="236"/>
  <c r="E6" i="236" s="1"/>
  <c r="D6" i="238"/>
  <c r="E6" i="238" s="1"/>
  <c r="D10" i="204"/>
  <c r="E10" i="204" s="1"/>
  <c r="D10" i="226"/>
  <c r="E10" i="226" s="1"/>
  <c r="D14" i="214"/>
  <c r="E14" i="214" s="1"/>
  <c r="D14" i="238"/>
  <c r="E14" i="238" s="1"/>
  <c r="D14" i="237"/>
  <c r="E14" i="237" s="1"/>
  <c r="D19" i="206"/>
  <c r="E19" i="206" s="1"/>
  <c r="D18" i="189"/>
  <c r="E18" i="189" s="1"/>
  <c r="D18" i="219"/>
  <c r="E18" i="219" s="1"/>
  <c r="D22" i="197"/>
  <c r="E22" i="197" s="1"/>
  <c r="D22" i="208"/>
  <c r="E22" i="208" s="1"/>
  <c r="D22" i="226"/>
  <c r="E22" i="226" s="1"/>
  <c r="D24" i="190"/>
  <c r="E24" i="190" s="1"/>
  <c r="D24" i="215"/>
  <c r="E24" i="215" s="1"/>
  <c r="D22" i="225"/>
  <c r="E22" i="225" s="1"/>
  <c r="D26" i="191"/>
  <c r="E26" i="191" s="1"/>
  <c r="D42" i="197"/>
  <c r="E42" i="197" s="1"/>
  <c r="D41" i="218"/>
  <c r="E41" i="218" s="1"/>
  <c r="D42" i="226"/>
  <c r="D41" i="219"/>
  <c r="E41" i="219" s="1"/>
  <c r="D42" i="192"/>
  <c r="E42" i="192" s="1"/>
  <c r="D41" i="208"/>
  <c r="D42" i="222"/>
  <c r="E42" i="222" s="1"/>
  <c r="D42" i="202"/>
  <c r="E42" i="202" s="1"/>
  <c r="D42" i="233"/>
  <c r="D3" i="213"/>
  <c r="E3" i="213" s="1"/>
  <c r="D3" i="219"/>
  <c r="E3" i="219" s="1"/>
  <c r="D3" i="190"/>
  <c r="E3" i="190" s="1"/>
  <c r="D3" i="221"/>
  <c r="E3" i="221" s="1"/>
  <c r="D6" i="197"/>
  <c r="E6" i="197" s="1"/>
  <c r="D6" i="226"/>
  <c r="E6" i="226" s="1"/>
  <c r="D6" i="221"/>
  <c r="E6" i="221" s="1"/>
  <c r="D6" i="237"/>
  <c r="E6" i="237" s="1"/>
  <c r="D6" i="195"/>
  <c r="E6" i="195" s="1"/>
  <c r="D6" i="192"/>
  <c r="E6" i="192" s="1"/>
  <c r="D6" i="222"/>
  <c r="E6" i="222" s="1"/>
  <c r="D10" i="209"/>
  <c r="E10" i="209" s="1"/>
  <c r="D10" i="207"/>
  <c r="E10" i="207" s="1"/>
  <c r="D10" i="201"/>
  <c r="E10" i="201" s="1"/>
  <c r="D10" i="232"/>
  <c r="E10" i="232" s="1"/>
  <c r="D10" i="210"/>
  <c r="D14" i="208"/>
  <c r="E14" i="208" s="1"/>
  <c r="D14" i="220"/>
  <c r="E14" i="220" s="1"/>
  <c r="D14" i="192"/>
  <c r="E14" i="192" s="1"/>
  <c r="D14" i="222"/>
  <c r="E14" i="222" s="1"/>
  <c r="D14" i="215"/>
  <c r="E14" i="215" s="1"/>
  <c r="D14" i="233"/>
  <c r="D19" i="202"/>
  <c r="E19" i="202" s="1"/>
  <c r="D19" i="218"/>
  <c r="E19" i="218" s="1"/>
  <c r="D19" i="237"/>
  <c r="E19" i="237" s="1"/>
  <c r="D18" i="191"/>
  <c r="E18" i="191" s="1"/>
  <c r="D18" i="214"/>
  <c r="E18" i="214" s="1"/>
  <c r="D18" i="231"/>
  <c r="E18" i="231" s="1"/>
  <c r="D19" i="189"/>
  <c r="E19" i="189" s="1"/>
  <c r="D19" i="205"/>
  <c r="E19" i="205" s="1"/>
  <c r="D19" i="220"/>
  <c r="E19" i="220" s="1"/>
  <c r="D18" i="234"/>
  <c r="E18" i="234" s="1"/>
  <c r="D23" i="190"/>
  <c r="E23" i="190" s="1"/>
  <c r="D25" i="198"/>
  <c r="E25" i="198" s="1"/>
  <c r="D23" i="215"/>
  <c r="E23" i="215" s="1"/>
  <c r="D25" i="207"/>
  <c r="E25" i="207" s="1"/>
  <c r="D23" i="221"/>
  <c r="E23" i="221" s="1"/>
  <c r="D25" i="225"/>
  <c r="E25" i="225" s="1"/>
  <c r="D22" i="233"/>
  <c r="D25" i="191"/>
  <c r="E25" i="191" s="1"/>
  <c r="D22" i="199"/>
  <c r="E22" i="199" s="1"/>
  <c r="D25" i="214"/>
  <c r="E25" i="214" s="1"/>
  <c r="D22" i="206"/>
  <c r="E22" i="206" s="1"/>
  <c r="D25" i="231"/>
  <c r="E25" i="231" s="1"/>
  <c r="D25" i="224"/>
  <c r="E25" i="224" s="1"/>
  <c r="D23" i="205"/>
  <c r="E23" i="205" s="1"/>
  <c r="D23" i="222"/>
  <c r="E23" i="222" s="1"/>
  <c r="D24" i="213"/>
  <c r="E24" i="213" s="1"/>
  <c r="D29" i="191"/>
  <c r="E29" i="191" s="1"/>
  <c r="D28" i="199"/>
  <c r="E28" i="199" s="1"/>
  <c r="D27" i="214"/>
  <c r="E27" i="214" s="1"/>
  <c r="D26" i="206"/>
  <c r="E26" i="206" s="1"/>
  <c r="D29" i="231"/>
  <c r="E29" i="231" s="1"/>
  <c r="D27" i="224"/>
  <c r="E27" i="224" s="1"/>
  <c r="D27" i="192"/>
  <c r="E27" i="192" s="1"/>
  <c r="D29" i="200"/>
  <c r="E29" i="200" s="1"/>
  <c r="D29" i="213"/>
  <c r="E29" i="213" s="1"/>
  <c r="D27" i="216"/>
  <c r="E27" i="216" s="1"/>
  <c r="D27" i="222"/>
  <c r="E27" i="222" s="1"/>
  <c r="D29" i="223"/>
  <c r="E29" i="223" s="1"/>
  <c r="D27" i="215"/>
  <c r="E27" i="215" s="1"/>
  <c r="D29" i="235"/>
  <c r="E29" i="235" s="1"/>
  <c r="D26" i="195"/>
  <c r="E26" i="195" s="1"/>
  <c r="D28" i="203"/>
  <c r="E28" i="203" s="1"/>
  <c r="D28" i="210"/>
  <c r="D26" i="219"/>
  <c r="E26" i="219" s="1"/>
  <c r="D26" i="228"/>
  <c r="E26" i="228" s="1"/>
  <c r="D28" i="236"/>
  <c r="E28" i="236" s="1"/>
  <c r="D29" i="216"/>
  <c r="E29" i="216" s="1"/>
  <c r="D30" i="220"/>
  <c r="E30" i="220" s="1"/>
  <c r="D30" i="219"/>
  <c r="E30" i="219" s="1"/>
  <c r="D30" i="204"/>
  <c r="E30" i="204" s="1"/>
  <c r="D30" i="228"/>
  <c r="E30" i="228" s="1"/>
  <c r="D30" i="200"/>
  <c r="E30" i="200" s="1"/>
  <c r="D35" i="200"/>
  <c r="E35" i="200" s="1"/>
  <c r="D35" i="209"/>
  <c r="E35" i="209" s="1"/>
  <c r="D34" i="226"/>
  <c r="E34" i="226" s="1"/>
  <c r="D34" i="232"/>
  <c r="E34" i="232" s="1"/>
  <c r="D35" i="192"/>
  <c r="E35" i="192" s="1"/>
  <c r="D35" i="212"/>
  <c r="E35" i="212" s="1"/>
  <c r="D34" i="228"/>
  <c r="E34" i="228" s="1"/>
  <c r="D35" i="189"/>
  <c r="E35" i="189" s="1"/>
  <c r="D35" i="232"/>
  <c r="E35" i="232" s="1"/>
  <c r="D39" i="227"/>
  <c r="E39" i="227" s="1"/>
  <c r="D39" i="194"/>
  <c r="E39" i="194" s="1"/>
  <c r="D39" i="188"/>
  <c r="E39" i="188" s="1"/>
  <c r="D41" i="188"/>
  <c r="E41" i="188" s="1"/>
  <c r="D41" i="196"/>
  <c r="E41" i="196" s="1"/>
  <c r="D10" i="229"/>
  <c r="E10" i="229" s="1"/>
  <c r="D10" i="224"/>
  <c r="E10" i="224" s="1"/>
  <c r="D19" i="233"/>
  <c r="D22" i="193"/>
  <c r="E22" i="193" s="1"/>
  <c r="D23" i="225"/>
  <c r="E23" i="225" s="1"/>
  <c r="D22" i="209"/>
  <c r="E22" i="209" s="1"/>
  <c r="D24" i="194"/>
  <c r="E24" i="194" s="1"/>
  <c r="D25" i="226"/>
  <c r="E25" i="226" s="1"/>
  <c r="D24" i="233"/>
  <c r="D25" i="208"/>
  <c r="E25" i="208" s="1"/>
  <c r="D24" i="202"/>
  <c r="E24" i="202" s="1"/>
  <c r="D27" i="217"/>
  <c r="E27" i="217" s="1"/>
  <c r="D29" i="210"/>
  <c r="D29" i="205"/>
  <c r="E29" i="205" s="1"/>
  <c r="D30" i="194"/>
  <c r="E30" i="194" s="1"/>
  <c r="D34" i="204"/>
  <c r="E34" i="204" s="1"/>
  <c r="D35" i="199"/>
  <c r="E35" i="199" s="1"/>
  <c r="D39" i="233"/>
  <c r="D39" i="219"/>
  <c r="E39" i="219" s="1"/>
  <c r="D3" i="208"/>
  <c r="E3" i="208" s="1"/>
  <c r="D10" i="222"/>
  <c r="E10" i="222" s="1"/>
  <c r="D42" i="236"/>
  <c r="E42" i="236" s="1"/>
  <c r="D24" i="236"/>
  <c r="E24" i="236" s="1"/>
  <c r="D24" i="210"/>
  <c r="D26" i="238"/>
  <c r="E26" i="238" s="1"/>
  <c r="D18" i="237"/>
  <c r="E18" i="237" s="1"/>
  <c r="D41" i="227"/>
  <c r="D43" i="227" s="1"/>
  <c r="E43" i="227" s="1"/>
  <c r="D30" i="203"/>
  <c r="E30" i="203" s="1"/>
  <c r="D35" i="229"/>
  <c r="E35" i="229" s="1"/>
  <c r="D18" i="222"/>
  <c r="E18" i="222" s="1"/>
  <c r="D27" i="212"/>
  <c r="E27" i="212" s="1"/>
  <c r="D34" i="231"/>
  <c r="E34" i="231" s="1"/>
  <c r="D21" i="189"/>
  <c r="E21" i="189" s="1"/>
  <c r="D21" i="205"/>
  <c r="E21" i="205" s="1"/>
  <c r="D21" i="220"/>
  <c r="E21" i="220" s="1"/>
  <c r="D21" i="234"/>
  <c r="E21" i="234" s="1"/>
  <c r="D20" i="202"/>
  <c r="E20" i="202" s="1"/>
  <c r="D20" i="218"/>
  <c r="E20" i="218" s="1"/>
  <c r="D20" i="237"/>
  <c r="E20" i="237" s="1"/>
  <c r="D17" i="201"/>
  <c r="E17" i="201" s="1"/>
  <c r="D17" i="217"/>
  <c r="E17" i="217" s="1"/>
  <c r="D17" i="232"/>
  <c r="E17" i="232" s="1"/>
  <c r="D16" i="198"/>
  <c r="E16" i="198" s="1"/>
  <c r="D16" i="207"/>
  <c r="E16" i="207" s="1"/>
  <c r="D16" i="225"/>
  <c r="E16" i="225" s="1"/>
  <c r="D15" i="199"/>
  <c r="E15" i="199" s="1"/>
  <c r="D15" i="206"/>
  <c r="E15" i="206" s="1"/>
  <c r="D15" i="224"/>
  <c r="E15" i="224" s="1"/>
  <c r="E7" i="201"/>
  <c r="D21" i="214"/>
  <c r="E21" i="214" s="1"/>
  <c r="D21" i="228"/>
  <c r="E21" i="228" s="1"/>
  <c r="D20" i="192"/>
  <c r="E20" i="192" s="1"/>
  <c r="D20" i="213"/>
  <c r="E20" i="213" s="1"/>
  <c r="D20" i="222"/>
  <c r="E20" i="222" s="1"/>
  <c r="D17" i="191"/>
  <c r="E17" i="191" s="1"/>
  <c r="D17" i="214"/>
  <c r="E17" i="214" s="1"/>
  <c r="D17" i="228"/>
  <c r="E17" i="228" s="1"/>
  <c r="D16" i="192"/>
  <c r="E16" i="192" s="1"/>
  <c r="D16" i="213"/>
  <c r="E16" i="213" s="1"/>
  <c r="D16" i="222"/>
  <c r="E16" i="222" s="1"/>
  <c r="D15" i="189"/>
  <c r="E15" i="189" s="1"/>
  <c r="D15" i="205"/>
  <c r="E15" i="205" s="1"/>
  <c r="D15" i="220"/>
  <c r="E15" i="220" s="1"/>
  <c r="D15" i="234"/>
  <c r="E15" i="234" s="1"/>
  <c r="D5" i="192"/>
  <c r="E5" i="192" s="1"/>
  <c r="D5" i="213"/>
  <c r="E5" i="213" s="1"/>
  <c r="D5" i="222"/>
  <c r="E5" i="222" s="1"/>
  <c r="D4" i="189"/>
  <c r="E4" i="189" s="1"/>
  <c r="D4" i="205"/>
  <c r="E4" i="205" s="1"/>
  <c r="D4" i="220"/>
  <c r="E4" i="220" s="1"/>
  <c r="D4" i="234"/>
  <c r="E4" i="234" s="1"/>
  <c r="D38" i="221"/>
  <c r="E38" i="221" s="1"/>
  <c r="D37" i="219"/>
  <c r="E37" i="219" s="1"/>
  <c r="D36" i="200"/>
  <c r="E36" i="200" s="1"/>
  <c r="D36" i="223"/>
  <c r="E36" i="223" s="1"/>
  <c r="D33" i="206"/>
  <c r="E33" i="206" s="1"/>
  <c r="D32" i="192"/>
  <c r="E32" i="192" s="1"/>
  <c r="D32" i="222"/>
  <c r="E32" i="222" s="1"/>
  <c r="D31" i="212"/>
  <c r="E31" i="212" s="1"/>
  <c r="D31" i="234"/>
  <c r="E31" i="234" s="1"/>
  <c r="D21" i="200"/>
  <c r="E21" i="200" s="1"/>
  <c r="D21" i="216"/>
  <c r="E21" i="216" s="1"/>
  <c r="D21" i="223"/>
  <c r="E21" i="223" s="1"/>
  <c r="D20" i="197"/>
  <c r="E20" i="197" s="1"/>
  <c r="D20" i="208"/>
  <c r="E20" i="208" s="1"/>
  <c r="D20" i="226"/>
  <c r="E20" i="226" s="1"/>
  <c r="D17" i="192"/>
  <c r="E17" i="192" s="1"/>
  <c r="D17" i="213"/>
  <c r="E17" i="213" s="1"/>
  <c r="D17" i="222"/>
  <c r="E17" i="222" s="1"/>
  <c r="D16" i="189"/>
  <c r="E16" i="189" s="1"/>
  <c r="D16" i="205"/>
  <c r="E16" i="205" s="1"/>
  <c r="D16" i="220"/>
  <c r="E16" i="220" s="1"/>
  <c r="D16" i="234"/>
  <c r="E16" i="234" s="1"/>
  <c r="D15" i="202"/>
  <c r="E15" i="202" s="1"/>
  <c r="D15" i="218"/>
  <c r="E15" i="218" s="1"/>
  <c r="D5" i="215"/>
  <c r="E5" i="215" s="1"/>
  <c r="D4" i="199"/>
  <c r="E4" i="199" s="1"/>
  <c r="D33" i="233"/>
  <c r="D32" i="233"/>
  <c r="D31" i="233"/>
  <c r="D41" i="190"/>
  <c r="E41" i="190" s="1"/>
  <c r="D41" i="203"/>
  <c r="D6" i="231"/>
  <c r="E6" i="231" s="1"/>
  <c r="D10" i="208"/>
  <c r="E10" i="208" s="1"/>
  <c r="D14" i="235"/>
  <c r="E14" i="235" s="1"/>
  <c r="D19" i="195"/>
  <c r="E19" i="195" s="1"/>
  <c r="D18" i="197"/>
  <c r="E18" i="197" s="1"/>
  <c r="D23" i="230"/>
  <c r="E23" i="230" s="1"/>
  <c r="D22" i="211"/>
  <c r="E22" i="211" s="1"/>
  <c r="D22" i="190"/>
  <c r="E22" i="190" s="1"/>
  <c r="D28" i="218"/>
  <c r="E28" i="218" s="1"/>
  <c r="D29" i="228"/>
  <c r="E29" i="228" s="1"/>
  <c r="D26" i="207"/>
  <c r="E26" i="207" s="1"/>
  <c r="D30" i="188"/>
  <c r="E30" i="188" s="1"/>
  <c r="D34" i="199"/>
  <c r="E34" i="199" s="1"/>
  <c r="D23" i="214"/>
  <c r="E23" i="214" s="1"/>
  <c r="D27" i="219"/>
  <c r="E27" i="219" s="1"/>
  <c r="D10" i="192"/>
  <c r="E10" i="192" s="1"/>
  <c r="D37" i="234"/>
  <c r="E37" i="234" s="1"/>
  <c r="D32" i="198"/>
  <c r="E32" i="198" s="1"/>
  <c r="D32" i="204"/>
  <c r="E32" i="204" s="1"/>
  <c r="D5" i="226"/>
  <c r="E5" i="226" s="1"/>
  <c r="D5" i="194"/>
  <c r="E5" i="194" s="1"/>
  <c r="D38" i="220"/>
  <c r="E38" i="220" s="1"/>
  <c r="D33" i="215"/>
  <c r="E33" i="215" s="1"/>
  <c r="D31" i="235"/>
  <c r="E31" i="235" s="1"/>
  <c r="D17" i="221"/>
  <c r="E17" i="221" s="1"/>
  <c r="D15" i="238"/>
  <c r="E15" i="238" s="1"/>
  <c r="D37" i="235"/>
  <c r="E37" i="235" s="1"/>
  <c r="D33" i="227"/>
  <c r="E33" i="227" s="1"/>
  <c r="D31" i="211"/>
  <c r="E31" i="211" s="1"/>
  <c r="D41" i="202"/>
  <c r="E41" i="202" s="1"/>
  <c r="D3" i="222"/>
  <c r="E3" i="222" s="1"/>
  <c r="D6" i="215"/>
  <c r="E6" i="215" s="1"/>
  <c r="D18" i="228"/>
  <c r="E18" i="228" s="1"/>
  <c r="D18" i="196"/>
  <c r="E18" i="196" s="1"/>
  <c r="D22" i="202"/>
  <c r="E22" i="202" s="1"/>
  <c r="D22" i="195"/>
  <c r="E22" i="195" s="1"/>
  <c r="D22" i="228"/>
  <c r="E22" i="228" s="1"/>
  <c r="D26" i="203"/>
  <c r="E26" i="203" s="1"/>
  <c r="D3" i="235"/>
  <c r="E3" i="235" s="1"/>
  <c r="D6" i="207"/>
  <c r="E6" i="207" s="1"/>
  <c r="D10" i="236"/>
  <c r="E10" i="236" s="1"/>
  <c r="D25" i="210"/>
  <c r="D24" i="238"/>
  <c r="E24" i="238" s="1"/>
  <c r="D27" i="188"/>
  <c r="E27" i="188" s="1"/>
  <c r="D28" i="227"/>
  <c r="E28" i="227" s="1"/>
  <c r="D29" i="220"/>
  <c r="E29" i="220" s="1"/>
  <c r="D26" i="200"/>
  <c r="E26" i="200" s="1"/>
  <c r="D28" i="197"/>
  <c r="E28" i="197" s="1"/>
  <c r="D30" i="192"/>
  <c r="E30" i="192" s="1"/>
  <c r="D34" i="192"/>
  <c r="E34" i="192" s="1"/>
  <c r="D35" i="205"/>
  <c r="E35" i="205" s="1"/>
  <c r="D39" i="202"/>
  <c r="E39" i="202" s="1"/>
  <c r="D39" i="203"/>
  <c r="E39" i="203" s="1"/>
  <c r="D41" i="200"/>
  <c r="D42" i="231"/>
  <c r="E42" i="231" s="1"/>
  <c r="D10" i="237"/>
  <c r="E10" i="237" s="1"/>
  <c r="D23" i="236"/>
  <c r="E23" i="236" s="1"/>
  <c r="D27" i="189"/>
  <c r="E27" i="189" s="1"/>
  <c r="D35" i="204"/>
  <c r="E35" i="204" s="1"/>
  <c r="D19" i="219"/>
  <c r="E19" i="219" s="1"/>
  <c r="D30" i="215"/>
  <c r="E30" i="215" s="1"/>
  <c r="D32" i="197"/>
  <c r="E32" i="197" s="1"/>
  <c r="D38" i="227"/>
  <c r="E38" i="227" s="1"/>
  <c r="D37" i="230"/>
  <c r="E37" i="230" s="1"/>
  <c r="D33" i="189"/>
  <c r="E33" i="189" s="1"/>
  <c r="D32" i="202"/>
  <c r="E32" i="202" s="1"/>
  <c r="D31" i="236"/>
  <c r="E31" i="236" s="1"/>
  <c r="D5" i="203"/>
  <c r="E5" i="203" s="1"/>
  <c r="D4" i="200"/>
  <c r="E4" i="200" s="1"/>
  <c r="D38" i="229"/>
  <c r="E38" i="229" s="1"/>
  <c r="D33" i="195"/>
  <c r="E33" i="195" s="1"/>
  <c r="D4" i="198"/>
  <c r="E4" i="198" s="1"/>
  <c r="D5" i="218"/>
  <c r="E5" i="218" s="1"/>
  <c r="D37" i="221"/>
  <c r="E37" i="221" s="1"/>
  <c r="D32" i="195"/>
  <c r="E32" i="195" s="1"/>
  <c r="D21" i="221"/>
  <c r="E21" i="221" s="1"/>
  <c r="D15" i="222"/>
  <c r="E15" i="222" s="1"/>
  <c r="D41" i="198"/>
  <c r="D42" i="194"/>
  <c r="E42" i="194" s="1"/>
  <c r="D41" i="193"/>
  <c r="E41" i="193" s="1"/>
  <c r="D42" i="235"/>
  <c r="E42" i="235" s="1"/>
  <c r="D3" i="224"/>
  <c r="E3" i="224" s="1"/>
  <c r="D3" i="229"/>
  <c r="E3" i="229" s="1"/>
  <c r="D6" i="201"/>
  <c r="E6" i="201" s="1"/>
  <c r="D6" i="229"/>
  <c r="E6" i="229" s="1"/>
  <c r="D6" i="214"/>
  <c r="E6" i="214" s="1"/>
  <c r="D6" i="227"/>
  <c r="E6" i="227" s="1"/>
  <c r="D10" i="238"/>
  <c r="E10" i="238" s="1"/>
  <c r="D10" i="234"/>
  <c r="E10" i="234" s="1"/>
  <c r="D14" i="206"/>
  <c r="E14" i="206" s="1"/>
  <c r="D14" i="196"/>
  <c r="E14" i="196" s="1"/>
  <c r="D14" i="211"/>
  <c r="E14" i="211" s="1"/>
  <c r="D18" i="204"/>
  <c r="E18" i="204" s="1"/>
  <c r="D19" i="235"/>
  <c r="E19" i="235" s="1"/>
  <c r="D19" i="212"/>
  <c r="E19" i="212" s="1"/>
  <c r="D18" i="190"/>
  <c r="E18" i="190" s="1"/>
  <c r="D18" i="221"/>
  <c r="E18" i="221" s="1"/>
  <c r="D24" i="191"/>
  <c r="E24" i="191" s="1"/>
  <c r="D24" i="214"/>
  <c r="E24" i="214" s="1"/>
  <c r="D25" i="206"/>
  <c r="E25" i="206" s="1"/>
  <c r="D24" i="231"/>
  <c r="E24" i="231" s="1"/>
  <c r="D24" i="224"/>
  <c r="E24" i="224" s="1"/>
  <c r="D22" i="192"/>
  <c r="E22" i="192" s="1"/>
  <c r="D23" i="216"/>
  <c r="E23" i="216" s="1"/>
  <c r="D23" i="223"/>
  <c r="E23" i="223" s="1"/>
  <c r="D26" i="192"/>
  <c r="E26" i="192" s="1"/>
  <c r="D28" i="213"/>
  <c r="E28" i="213" s="1"/>
  <c r="D26" i="222"/>
  <c r="E26" i="222" s="1"/>
  <c r="D28" i="223"/>
  <c r="E28" i="223" s="1"/>
  <c r="D27" i="193"/>
  <c r="E27" i="193" s="1"/>
  <c r="D29" i="212"/>
  <c r="E29" i="212" s="1"/>
  <c r="D29" i="232"/>
  <c r="E29" i="232" s="1"/>
  <c r="D29" i="188"/>
  <c r="E29" i="188" s="1"/>
  <c r="D28" i="209"/>
  <c r="E28" i="209" s="1"/>
  <c r="D26" i="227"/>
  <c r="E26" i="227" s="1"/>
  <c r="D30" i="190"/>
  <c r="E30" i="190" s="1"/>
  <c r="D30" i="205"/>
  <c r="E30" i="205" s="1"/>
  <c r="D30" i="216"/>
  <c r="E30" i="216" s="1"/>
  <c r="D35" i="208"/>
  <c r="E35" i="208" s="1"/>
  <c r="D34" i="237"/>
  <c r="E34" i="237" s="1"/>
  <c r="D34" i="195"/>
  <c r="E34" i="195" s="1"/>
  <c r="D35" i="226"/>
  <c r="E35" i="226" s="1"/>
  <c r="D34" i="194"/>
  <c r="E34" i="194" s="1"/>
  <c r="D39" i="212"/>
  <c r="E39" i="212" s="1"/>
  <c r="D42" i="195"/>
  <c r="E42" i="195" s="1"/>
  <c r="D42" i="214"/>
  <c r="D3" i="226"/>
  <c r="E3" i="226" s="1"/>
  <c r="D3" i="220"/>
  <c r="E3" i="220" s="1"/>
  <c r="D10" i="218"/>
  <c r="E10" i="218" s="1"/>
  <c r="D10" i="223"/>
  <c r="E10" i="223" s="1"/>
  <c r="D14" i="195"/>
  <c r="E14" i="195" s="1"/>
  <c r="D18" i="199"/>
  <c r="E18" i="199" s="1"/>
  <c r="D23" i="198"/>
  <c r="E23" i="198" s="1"/>
  <c r="D22" i="224"/>
  <c r="E22" i="224" s="1"/>
  <c r="D23" i="206"/>
  <c r="E23" i="206" s="1"/>
  <c r="D24" i="195"/>
  <c r="E24" i="195" s="1"/>
  <c r="D24" i="237"/>
  <c r="E24" i="237" s="1"/>
  <c r="D25" i="188"/>
  <c r="E25" i="188" s="1"/>
  <c r="D24" i="207"/>
  <c r="E24" i="207" s="1"/>
  <c r="D27" i="195"/>
  <c r="E27" i="195" s="1"/>
  <c r="D27" i="232"/>
  <c r="E27" i="232" s="1"/>
  <c r="D29" i="206"/>
  <c r="E29" i="206" s="1"/>
  <c r="D34" i="191"/>
  <c r="E34" i="191" s="1"/>
  <c r="D34" i="208"/>
  <c r="E34" i="208" s="1"/>
  <c r="D35" i="203"/>
  <c r="E35" i="203" s="1"/>
  <c r="D39" i="217"/>
  <c r="E39" i="217" s="1"/>
  <c r="D39" i="221"/>
  <c r="E39" i="221" s="1"/>
  <c r="D14" i="193"/>
  <c r="E14" i="193" s="1"/>
  <c r="D23" i="207"/>
  <c r="E23" i="207" s="1"/>
  <c r="D34" i="236"/>
  <c r="E34" i="236" s="1"/>
  <c r="D30" i="234"/>
  <c r="E30" i="234" s="1"/>
  <c r="D34" i="209"/>
  <c r="E34" i="209" s="1"/>
  <c r="D27" i="220"/>
  <c r="E27" i="220" s="1"/>
  <c r="D41" i="235"/>
  <c r="D41" i="192"/>
  <c r="E41" i="192" s="1"/>
  <c r="D3" i="217"/>
  <c r="E3" i="217" s="1"/>
  <c r="D24" i="226"/>
  <c r="E24" i="226" s="1"/>
  <c r="D27" i="228"/>
  <c r="E27" i="228" s="1"/>
  <c r="D18" i="218"/>
  <c r="E18" i="218" s="1"/>
  <c r="D20" i="210"/>
  <c r="D36" i="210"/>
  <c r="D38" i="188"/>
  <c r="E38" i="188" s="1"/>
  <c r="D38" i="204"/>
  <c r="E38" i="204" s="1"/>
  <c r="D38" i="238"/>
  <c r="E38" i="238" s="1"/>
  <c r="D38" i="235"/>
  <c r="E38" i="235" s="1"/>
  <c r="D37" i="201"/>
  <c r="E37" i="201" s="1"/>
  <c r="D37" i="217"/>
  <c r="E37" i="217" s="1"/>
  <c r="D37" i="232"/>
  <c r="E37" i="232" s="1"/>
  <c r="D36" i="198"/>
  <c r="E36" i="198" s="1"/>
  <c r="D36" i="207"/>
  <c r="E36" i="207" s="1"/>
  <c r="D36" i="225"/>
  <c r="E36" i="225" s="1"/>
  <c r="D33" i="197"/>
  <c r="E33" i="197" s="1"/>
  <c r="D33" i="208"/>
  <c r="E33" i="208" s="1"/>
  <c r="D33" i="226"/>
  <c r="E33" i="226" s="1"/>
  <c r="D32" i="194"/>
  <c r="E32" i="194" s="1"/>
  <c r="D32" i="211"/>
  <c r="E32" i="211" s="1"/>
  <c r="D32" i="229"/>
  <c r="E32" i="229" s="1"/>
  <c r="D31" i="195"/>
  <c r="E31" i="195" s="1"/>
  <c r="D31" i="210"/>
  <c r="D31" i="228"/>
  <c r="E31" i="228" s="1"/>
  <c r="D5" i="195"/>
  <c r="E5" i="195" s="1"/>
  <c r="D5" i="210"/>
  <c r="D5" i="228"/>
  <c r="E5" i="228" s="1"/>
  <c r="D4" i="192"/>
  <c r="E4" i="192" s="1"/>
  <c r="D4" i="213"/>
  <c r="E4" i="213" s="1"/>
  <c r="D4" i="222"/>
  <c r="E4" i="222" s="1"/>
  <c r="E12" i="221"/>
  <c r="D38" i="211"/>
  <c r="E38" i="211" s="1"/>
  <c r="D37" i="191"/>
  <c r="E37" i="191" s="1"/>
  <c r="D37" i="206"/>
  <c r="E37" i="206" s="1"/>
  <c r="D36" i="196"/>
  <c r="E36" i="196" s="1"/>
  <c r="D36" i="227"/>
  <c r="E36" i="227" s="1"/>
  <c r="D33" i="210"/>
  <c r="D32" i="196"/>
  <c r="E32" i="196" s="1"/>
  <c r="D32" i="227"/>
  <c r="E32" i="227" s="1"/>
  <c r="D31" i="205"/>
  <c r="E31" i="205" s="1"/>
  <c r="D5" i="193"/>
  <c r="E5" i="193" s="1"/>
  <c r="D5" i="212"/>
  <c r="E5" i="212" s="1"/>
  <c r="D5" i="230"/>
  <c r="E5" i="230" s="1"/>
  <c r="D4" i="190"/>
  <c r="E4" i="190" s="1"/>
  <c r="D4" i="215"/>
  <c r="E4" i="215" s="1"/>
  <c r="D4" i="221"/>
  <c r="E4" i="221" s="1"/>
  <c r="D5" i="190"/>
  <c r="E5" i="190" s="1"/>
  <c r="D5" i="211"/>
  <c r="E5" i="211" s="1"/>
  <c r="D5" i="225"/>
  <c r="E5" i="225" s="1"/>
  <c r="D4" i="231"/>
  <c r="E4" i="231" s="1"/>
  <c r="D38" i="201"/>
  <c r="E38" i="201" s="1"/>
  <c r="D38" i="217"/>
  <c r="E38" i="217" s="1"/>
  <c r="D38" i="232"/>
  <c r="E38" i="232" s="1"/>
  <c r="D37" i="198"/>
  <c r="E37" i="198" s="1"/>
  <c r="D37" i="207"/>
  <c r="E37" i="207" s="1"/>
  <c r="D37" i="225"/>
  <c r="E37" i="225" s="1"/>
  <c r="D36" i="199"/>
  <c r="E36" i="199" s="1"/>
  <c r="D36" i="219"/>
  <c r="E36" i="219" s="1"/>
  <c r="D36" i="236"/>
  <c r="E36" i="236" s="1"/>
  <c r="D33" i="202"/>
  <c r="E33" i="202" s="1"/>
  <c r="D33" i="218"/>
  <c r="E33" i="218" s="1"/>
  <c r="D33" i="237"/>
  <c r="E33" i="237" s="1"/>
  <c r="D32" i="203"/>
  <c r="E32" i="203" s="1"/>
  <c r="D32" i="219"/>
  <c r="E32" i="219" s="1"/>
  <c r="D32" i="236"/>
  <c r="E32" i="236" s="1"/>
  <c r="D31" i="200"/>
  <c r="E31" i="200" s="1"/>
  <c r="D31" i="216"/>
  <c r="E31" i="216" s="1"/>
  <c r="D31" i="223"/>
  <c r="E31" i="223" s="1"/>
  <c r="D21" i="198"/>
  <c r="E21" i="198" s="1"/>
  <c r="D21" i="207"/>
  <c r="E21" i="207" s="1"/>
  <c r="D21" i="225"/>
  <c r="E21" i="225" s="1"/>
  <c r="D20" i="199"/>
  <c r="E20" i="199" s="1"/>
  <c r="D20" i="219"/>
  <c r="E20" i="219" s="1"/>
  <c r="D20" i="236"/>
  <c r="E20" i="236" s="1"/>
  <c r="D17" i="202"/>
  <c r="E17" i="202" s="1"/>
  <c r="D17" i="218"/>
  <c r="E17" i="218" s="1"/>
  <c r="D17" i="237"/>
  <c r="E17" i="237" s="1"/>
  <c r="D16" i="203"/>
  <c r="E16" i="203" s="1"/>
  <c r="D16" i="219"/>
  <c r="E16" i="219" s="1"/>
  <c r="D16" i="236"/>
  <c r="E16" i="236" s="1"/>
  <c r="D15" i="200"/>
  <c r="E15" i="200" s="1"/>
  <c r="D15" i="216"/>
  <c r="E15" i="216" s="1"/>
  <c r="D15" i="223"/>
  <c r="E15" i="223" s="1"/>
  <c r="D38" i="203"/>
  <c r="E38" i="203" s="1"/>
  <c r="D38" i="219"/>
  <c r="E38" i="219" s="1"/>
  <c r="D38" i="236"/>
  <c r="E38" i="236" s="1"/>
  <c r="D37" i="200"/>
  <c r="E37" i="200" s="1"/>
  <c r="D37" i="216"/>
  <c r="E37" i="216" s="1"/>
  <c r="D37" i="223"/>
  <c r="E37" i="223" s="1"/>
  <c r="D36" i="197"/>
  <c r="E36" i="197" s="1"/>
  <c r="D36" i="208"/>
  <c r="E36" i="208" s="1"/>
  <c r="D36" i="226"/>
  <c r="E36" i="226" s="1"/>
  <c r="D33" i="192"/>
  <c r="E33" i="192" s="1"/>
  <c r="D33" i="213"/>
  <c r="E33" i="213" s="1"/>
  <c r="D33" i="222"/>
  <c r="E33" i="222" s="1"/>
  <c r="D32" i="189"/>
  <c r="E32" i="189" s="1"/>
  <c r="D32" i="212"/>
  <c r="E32" i="212" s="1"/>
  <c r="D32" i="230"/>
  <c r="E32" i="230" s="1"/>
  <c r="D31" i="190"/>
  <c r="E31" i="190" s="1"/>
  <c r="D31" i="215"/>
  <c r="E31" i="215" s="1"/>
  <c r="D31" i="221"/>
  <c r="E31" i="221" s="1"/>
  <c r="D42" i="232"/>
  <c r="E42" i="232" s="1"/>
  <c r="D41" i="217"/>
  <c r="E41" i="217" s="1"/>
  <c r="D3" i="191"/>
  <c r="E3" i="191" s="1"/>
  <c r="D6" i="204"/>
  <c r="E6" i="204" s="1"/>
  <c r="D10" i="191"/>
  <c r="E10" i="191" s="1"/>
  <c r="D14" i="218"/>
  <c r="E14" i="218" s="1"/>
  <c r="D19" i="210"/>
  <c r="D23" i="193"/>
  <c r="E23" i="193" s="1"/>
  <c r="D25" i="219"/>
  <c r="E25" i="219" s="1"/>
  <c r="D22" i="229"/>
  <c r="E22" i="229" s="1"/>
  <c r="D24" i="222"/>
  <c r="E24" i="222" s="1"/>
  <c r="D28" i="211"/>
  <c r="E28" i="211" s="1"/>
  <c r="D27" i="203"/>
  <c r="E27" i="203" s="1"/>
  <c r="D27" i="218"/>
  <c r="E27" i="218" s="1"/>
  <c r="D26" i="215"/>
  <c r="E26" i="215" s="1"/>
  <c r="D30" i="223"/>
  <c r="E30" i="223" s="1"/>
  <c r="D35" i="206"/>
  <c r="E35" i="206" s="1"/>
  <c r="D35" i="217"/>
  <c r="E35" i="217" s="1"/>
  <c r="D42" i="203"/>
  <c r="E42" i="203" s="1"/>
  <c r="D14" i="228"/>
  <c r="E14" i="228" s="1"/>
  <c r="D25" i="196"/>
  <c r="E25" i="196" s="1"/>
  <c r="D34" i="196"/>
  <c r="E34" i="196" s="1"/>
  <c r="D3" i="197"/>
  <c r="E3" i="197" s="1"/>
  <c r="D38" i="222"/>
  <c r="E38" i="222" s="1"/>
  <c r="D33" i="232"/>
  <c r="E33" i="232" s="1"/>
  <c r="D4" i="196"/>
  <c r="E4" i="196" s="1"/>
  <c r="D38" i="190"/>
  <c r="E38" i="190" s="1"/>
  <c r="D33" i="231"/>
  <c r="E33" i="231" s="1"/>
  <c r="D5" i="208"/>
  <c r="E5" i="208" s="1"/>
  <c r="D4" i="229"/>
  <c r="E4" i="229" s="1"/>
  <c r="D5" i="207"/>
  <c r="E5" i="207" s="1"/>
  <c r="D38" i="234"/>
  <c r="E38" i="234" s="1"/>
  <c r="D36" i="203"/>
  <c r="E36" i="203" s="1"/>
  <c r="D32" i="191"/>
  <c r="E32" i="191" s="1"/>
  <c r="D31" i="188"/>
  <c r="E31" i="188" s="1"/>
  <c r="D21" i="218"/>
  <c r="E21" i="218" s="1"/>
  <c r="D20" i="231"/>
  <c r="E20" i="231" s="1"/>
  <c r="D16" i="191"/>
  <c r="E16" i="191" s="1"/>
  <c r="D15" i="188"/>
  <c r="E15" i="188" s="1"/>
  <c r="D36" i="201"/>
  <c r="E36" i="201" s="1"/>
  <c r="D41" i="237"/>
  <c r="D41" i="197"/>
  <c r="D42" i="221"/>
  <c r="E42" i="221" s="1"/>
  <c r="D6" i="210"/>
  <c r="D6" i="213"/>
  <c r="E6" i="213" s="1"/>
  <c r="D10" i="217"/>
  <c r="E10" i="217" s="1"/>
  <c r="D14" i="213"/>
  <c r="E14" i="213" s="1"/>
  <c r="D19" i="198"/>
  <c r="E19" i="198" s="1"/>
  <c r="D19" i="209"/>
  <c r="E19" i="209" s="1"/>
  <c r="D25" i="237"/>
  <c r="E25" i="237" s="1"/>
  <c r="D23" i="192"/>
  <c r="E23" i="192" s="1"/>
  <c r="D28" i="228"/>
  <c r="E28" i="228" s="1"/>
  <c r="D42" i="193"/>
  <c r="E42" i="193" s="1"/>
  <c r="D41" i="212"/>
  <c r="D6" i="198"/>
  <c r="E6" i="198" s="1"/>
  <c r="D10" i="188"/>
  <c r="E10" i="188" s="1"/>
  <c r="D19" i="197"/>
  <c r="E19" i="197" s="1"/>
  <c r="D18" i="200"/>
  <c r="E18" i="200" s="1"/>
  <c r="D19" i="223"/>
  <c r="E19" i="223" s="1"/>
  <c r="D22" i="219"/>
  <c r="E22" i="219" s="1"/>
  <c r="D24" i="204"/>
  <c r="E24" i="204" s="1"/>
  <c r="D24" i="200"/>
  <c r="E24" i="200" s="1"/>
  <c r="D29" i="204"/>
  <c r="E29" i="204" s="1"/>
  <c r="D29" i="189"/>
  <c r="E29" i="189" s="1"/>
  <c r="D26" i="226"/>
  <c r="E26" i="226" s="1"/>
  <c r="D26" i="213"/>
  <c r="E26" i="213" s="1"/>
  <c r="D30" i="209"/>
  <c r="E30" i="209" s="1"/>
  <c r="D30" i="218"/>
  <c r="E30" i="218" s="1"/>
  <c r="D35" i="221"/>
  <c r="E35" i="221" s="1"/>
  <c r="D34" i="217"/>
  <c r="E34" i="217" s="1"/>
  <c r="D39" i="237"/>
  <c r="E39" i="237" s="1"/>
  <c r="D14" i="210"/>
  <c r="D23" i="191"/>
  <c r="E23" i="191" s="1"/>
  <c r="D25" i="232"/>
  <c r="E25" i="232" s="1"/>
  <c r="D30" i="193"/>
  <c r="E30" i="193" s="1"/>
  <c r="D42" i="224"/>
  <c r="E42" i="224" s="1"/>
  <c r="D19" i="217"/>
  <c r="E19" i="217" s="1"/>
  <c r="D18" i="192"/>
  <c r="E18" i="192" s="1"/>
  <c r="D37" i="193"/>
  <c r="E37" i="193" s="1"/>
  <c r="D36" i="221"/>
  <c r="E36" i="221" s="1"/>
  <c r="D31" i="203"/>
  <c r="E31" i="203" s="1"/>
  <c r="D37" i="203"/>
  <c r="E37" i="203" s="1"/>
  <c r="D33" i="224"/>
  <c r="E33" i="224" s="1"/>
  <c r="D5" i="201"/>
  <c r="E5" i="201" s="1"/>
  <c r="D5" i="232"/>
  <c r="E5" i="232" s="1"/>
  <c r="D4" i="225"/>
  <c r="E4" i="225" s="1"/>
  <c r="D4" i="203"/>
  <c r="E4" i="203" s="1"/>
  <c r="D38" i="230"/>
  <c r="E38" i="230" s="1"/>
  <c r="D36" i="214"/>
  <c r="E36" i="214" s="1"/>
  <c r="D33" i="229"/>
  <c r="E33" i="229" s="1"/>
  <c r="D21" i="190"/>
  <c r="E21" i="190" s="1"/>
  <c r="D16" i="195"/>
  <c r="E16" i="195" s="1"/>
  <c r="D38" i="210"/>
  <c r="D37" i="222"/>
  <c r="E37" i="222" s="1"/>
  <c r="D36" i="234"/>
  <c r="E36" i="234" s="1"/>
  <c r="D31" i="207"/>
  <c r="E31" i="207" s="1"/>
  <c r="D42" i="212"/>
  <c r="E42" i="212" s="1"/>
  <c r="D41" i="225"/>
  <c r="E41" i="225" s="1"/>
  <c r="D41" i="228"/>
  <c r="D42" i="204"/>
  <c r="D41" i="230"/>
  <c r="D41" i="214"/>
  <c r="E41" i="214" s="1"/>
  <c r="D3" i="188"/>
  <c r="E3" i="188" s="1"/>
  <c r="D3" i="199"/>
  <c r="E3" i="199" s="1"/>
  <c r="D3" i="238"/>
  <c r="E3" i="238" s="1"/>
  <c r="D3" i="194"/>
  <c r="E3" i="194" s="1"/>
  <c r="D6" i="232"/>
  <c r="E6" i="232" s="1"/>
  <c r="D6" i="191"/>
  <c r="E6" i="191" s="1"/>
  <c r="D6" i="196"/>
  <c r="E6" i="196" s="1"/>
  <c r="D10" i="221"/>
  <c r="E10" i="221" s="1"/>
  <c r="D10" i="205"/>
  <c r="E10" i="205" s="1"/>
  <c r="D10" i="206"/>
  <c r="E10" i="206" s="1"/>
  <c r="D14" i="231"/>
  <c r="E14" i="231" s="1"/>
  <c r="D14" i="227"/>
  <c r="E14" i="227" s="1"/>
  <c r="D18" i="188"/>
  <c r="E18" i="188" s="1"/>
  <c r="D18" i="238"/>
  <c r="E18" i="238" s="1"/>
  <c r="D19" i="193"/>
  <c r="E19" i="193" s="1"/>
  <c r="D19" i="230"/>
  <c r="E19" i="230" s="1"/>
  <c r="D18" i="215"/>
  <c r="E18" i="215" s="1"/>
  <c r="D18" i="233"/>
  <c r="D25" i="199"/>
  <c r="E25" i="199" s="1"/>
  <c r="D23" i="200"/>
  <c r="E23" i="200" s="1"/>
  <c r="D22" i="213"/>
  <c r="E22" i="213" s="1"/>
  <c r="D22" i="222"/>
  <c r="E22" i="222" s="1"/>
  <c r="D22" i="223"/>
  <c r="E22" i="223" s="1"/>
  <c r="D25" i="215"/>
  <c r="E25" i="215" s="1"/>
  <c r="D23" i="217"/>
  <c r="E23" i="217" s="1"/>
  <c r="D28" i="200"/>
  <c r="E28" i="200" s="1"/>
  <c r="D26" i="216"/>
  <c r="E26" i="216" s="1"/>
  <c r="D27" i="201"/>
  <c r="E27" i="201" s="1"/>
  <c r="D29" i="217"/>
  <c r="E29" i="217" s="1"/>
  <c r="D27" i="230"/>
  <c r="E27" i="230" s="1"/>
  <c r="D29" i="209"/>
  <c r="E29" i="209" s="1"/>
  <c r="D26" i="196"/>
  <c r="E26" i="196" s="1"/>
  <c r="D27" i="204"/>
  <c r="E27" i="204" s="1"/>
  <c r="D29" i="238"/>
  <c r="E29" i="238" s="1"/>
  <c r="D28" i="235"/>
  <c r="E28" i="235" s="1"/>
  <c r="D30" i="222"/>
  <c r="E30" i="222" s="1"/>
  <c r="D30" i="227"/>
  <c r="E30" i="227" s="1"/>
  <c r="D30" i="226"/>
  <c r="E30" i="226" s="1"/>
  <c r="D34" i="201"/>
  <c r="E34" i="201" s="1"/>
  <c r="D34" i="225"/>
  <c r="E34" i="225" s="1"/>
  <c r="D35" i="211"/>
  <c r="E35" i="211" s="1"/>
  <c r="D39" i="196"/>
  <c r="E39" i="196" s="1"/>
  <c r="D39" i="210"/>
  <c r="D39" i="195"/>
  <c r="E39" i="195" s="1"/>
  <c r="D39" i="204"/>
  <c r="E39" i="204" s="1"/>
  <c r="D29" i="221"/>
  <c r="E29" i="221" s="1"/>
  <c r="D42" i="189"/>
  <c r="E42" i="189" s="1"/>
  <c r="D41" i="211"/>
  <c r="E41" i="211" s="1"/>
  <c r="D42" i="220"/>
  <c r="E42" i="220" s="1"/>
  <c r="D42" i="198"/>
  <c r="E42" i="198" s="1"/>
  <c r="D41" i="224"/>
  <c r="D41" i="205"/>
  <c r="E41" i="205" s="1"/>
  <c r="D42" i="216"/>
  <c r="E42" i="216" s="1"/>
  <c r="D41" i="234"/>
  <c r="E41" i="234" s="1"/>
  <c r="D42" i="211"/>
  <c r="D3" i="200"/>
  <c r="E3" i="200" s="1"/>
  <c r="D3" i="210"/>
  <c r="D3" i="223"/>
  <c r="E3" i="223" s="1"/>
  <c r="D3" i="198"/>
  <c r="E3" i="198" s="1"/>
  <c r="D3" i="225"/>
  <c r="E3" i="225" s="1"/>
  <c r="D6" i="205"/>
  <c r="E6" i="205" s="1"/>
  <c r="D6" i="234"/>
  <c r="E6" i="234" s="1"/>
  <c r="D6" i="233"/>
  <c r="D6" i="199"/>
  <c r="E6" i="199" s="1"/>
  <c r="D6" i="206"/>
  <c r="E6" i="206" s="1"/>
  <c r="D6" i="200"/>
  <c r="E6" i="200" s="1"/>
  <c r="D6" i="223"/>
  <c r="E6" i="223" s="1"/>
  <c r="D10" i="227"/>
  <c r="E10" i="227" s="1"/>
  <c r="D10" i="225"/>
  <c r="E10" i="225" s="1"/>
  <c r="D10" i="212"/>
  <c r="E10" i="212" s="1"/>
  <c r="D10" i="219"/>
  <c r="E10" i="219" s="1"/>
  <c r="D14" i="226"/>
  <c r="E14" i="226" s="1"/>
  <c r="D14" i="224"/>
  <c r="E14" i="224" s="1"/>
  <c r="D14" i="200"/>
  <c r="E14" i="200" s="1"/>
  <c r="D14" i="223"/>
  <c r="E14" i="223" s="1"/>
  <c r="D14" i="207"/>
  <c r="E14" i="207" s="1"/>
  <c r="D19" i="192"/>
  <c r="E19" i="192" s="1"/>
  <c r="D19" i="213"/>
  <c r="E19" i="213" s="1"/>
  <c r="D19" i="222"/>
  <c r="E19" i="222" s="1"/>
  <c r="D18" i="194"/>
  <c r="E18" i="194" s="1"/>
  <c r="D18" i="211"/>
  <c r="E18" i="211" s="1"/>
  <c r="D18" i="229"/>
  <c r="E18" i="229" s="1"/>
  <c r="D19" i="191"/>
  <c r="E19" i="191" s="1"/>
  <c r="D19" i="214"/>
  <c r="E19" i="214" s="1"/>
  <c r="D19" i="231"/>
  <c r="E19" i="231" s="1"/>
  <c r="D25" i="192"/>
  <c r="E25" i="192" s="1"/>
  <c r="D22" i="200"/>
  <c r="E22" i="200" s="1"/>
  <c r="D25" i="213"/>
  <c r="E25" i="213" s="1"/>
  <c r="D22" i="216"/>
  <c r="E22" i="216" s="1"/>
  <c r="D25" i="222"/>
  <c r="E25" i="222" s="1"/>
  <c r="D25" i="223"/>
  <c r="E25" i="223" s="1"/>
  <c r="D24" i="193"/>
  <c r="E24" i="193" s="1"/>
  <c r="D25" i="201"/>
  <c r="E25" i="201" s="1"/>
  <c r="D24" i="212"/>
  <c r="E24" i="212" s="1"/>
  <c r="D25" i="217"/>
  <c r="E25" i="217" s="1"/>
  <c r="D24" i="230"/>
  <c r="E24" i="230" s="1"/>
  <c r="D24" i="232"/>
  <c r="E24" i="232" s="1"/>
  <c r="D23" i="189"/>
  <c r="E23" i="189" s="1"/>
  <c r="D23" i="213"/>
  <c r="E23" i="213" s="1"/>
  <c r="D22" i="221"/>
  <c r="E22" i="221" s="1"/>
  <c r="D26" i="193"/>
  <c r="E26" i="193" s="1"/>
  <c r="D26" i="201"/>
  <c r="E26" i="201" s="1"/>
  <c r="D28" i="212"/>
  <c r="E28" i="212" s="1"/>
  <c r="D28" i="217"/>
  <c r="E28" i="217" s="1"/>
  <c r="D26" i="230"/>
  <c r="E26" i="230" s="1"/>
  <c r="D28" i="232"/>
  <c r="E28" i="232" s="1"/>
  <c r="D27" i="194"/>
  <c r="E27" i="194" s="1"/>
  <c r="D27" i="202"/>
  <c r="E27" i="202" s="1"/>
  <c r="D29" i="211"/>
  <c r="E29" i="211" s="1"/>
  <c r="D29" i="218"/>
  <c r="E29" i="218" s="1"/>
  <c r="D27" i="229"/>
  <c r="E27" i="229" s="1"/>
  <c r="D29" i="237"/>
  <c r="E29" i="237" s="1"/>
  <c r="D27" i="207"/>
  <c r="E27" i="207" s="1"/>
  <c r="D26" i="189"/>
  <c r="E26" i="189" s="1"/>
  <c r="D27" i="197"/>
  <c r="E27" i="197" s="1"/>
  <c r="D28" i="205"/>
  <c r="E28" i="205" s="1"/>
  <c r="D29" i="208"/>
  <c r="E29" i="208" s="1"/>
  <c r="D26" i="220"/>
  <c r="E26" i="220" s="1"/>
  <c r="D27" i="226"/>
  <c r="E27" i="226" s="1"/>
  <c r="D26" i="234"/>
  <c r="E26" i="234" s="1"/>
  <c r="D30" i="214"/>
  <c r="E30" i="214" s="1"/>
  <c r="D30" i="224"/>
  <c r="E30" i="224" s="1"/>
  <c r="D30" i="212"/>
  <c r="E30" i="212" s="1"/>
  <c r="D30" i="225"/>
  <c r="E30" i="225" s="1"/>
  <c r="D30" i="196"/>
  <c r="E30" i="196" s="1"/>
  <c r="D35" i="202"/>
  <c r="E35" i="202" s="1"/>
  <c r="D34" i="207"/>
  <c r="E34" i="207" s="1"/>
  <c r="D35" i="223"/>
  <c r="E35" i="223" s="1"/>
  <c r="D35" i="234"/>
  <c r="E35" i="234" s="1"/>
  <c r="D34" i="198"/>
  <c r="E34" i="198" s="1"/>
  <c r="D34" i="210"/>
  <c r="D35" i="225"/>
  <c r="E35" i="225" s="1"/>
  <c r="D35" i="213"/>
  <c r="E35" i="213" s="1"/>
  <c r="D39" i="192"/>
  <c r="E39" i="192" s="1"/>
  <c r="D39" i="224"/>
  <c r="E39" i="224" s="1"/>
  <c r="D39" i="206"/>
  <c r="E39" i="206" s="1"/>
  <c r="D39" i="209"/>
  <c r="E39" i="209" s="1"/>
  <c r="D39" i="234"/>
  <c r="E39" i="234" s="1"/>
  <c r="D39" i="199"/>
  <c r="E39" i="199" s="1"/>
  <c r="D42" i="199"/>
  <c r="D41" i="213"/>
  <c r="D3" i="232"/>
  <c r="E3" i="232" s="1"/>
  <c r="D10" i="211"/>
  <c r="E10" i="211" s="1"/>
  <c r="D14" i="201"/>
  <c r="E14" i="201" s="1"/>
  <c r="D14" i="219"/>
  <c r="E14" i="219" s="1"/>
  <c r="D18" i="202"/>
  <c r="E18" i="202" s="1"/>
  <c r="D22" i="204"/>
  <c r="E22" i="204" s="1"/>
  <c r="D22" i="234"/>
  <c r="E22" i="234" s="1"/>
  <c r="D23" i="224"/>
  <c r="E23" i="224" s="1"/>
  <c r="D24" i="197"/>
  <c r="E24" i="197" s="1"/>
  <c r="D25" i="234"/>
  <c r="E25" i="234" s="1"/>
  <c r="D25" i="193"/>
  <c r="E25" i="193" s="1"/>
  <c r="D25" i="218"/>
  <c r="E25" i="218" s="1"/>
  <c r="D27" i="196"/>
  <c r="E27" i="196" s="1"/>
  <c r="D27" i="199"/>
  <c r="E27" i="199" s="1"/>
  <c r="D29" i="193"/>
  <c r="E29" i="193" s="1"/>
  <c r="D28" i="231"/>
  <c r="E28" i="231" s="1"/>
  <c r="D34" i="193"/>
  <c r="E34" i="193" s="1"/>
  <c r="D35" i="219"/>
  <c r="E35" i="219" s="1"/>
  <c r="D39" i="231"/>
  <c r="E39" i="231" s="1"/>
  <c r="D39" i="211"/>
  <c r="E39" i="211" s="1"/>
  <c r="D29" i="194"/>
  <c r="E29" i="194" s="1"/>
  <c r="D34" i="206"/>
  <c r="E34" i="206" s="1"/>
  <c r="D25" i="235"/>
  <c r="E25" i="235" s="1"/>
  <c r="D28" i="191"/>
  <c r="E28" i="191" s="1"/>
  <c r="D30" i="207"/>
  <c r="E30" i="207" s="1"/>
  <c r="D29" i="198"/>
  <c r="E29" i="198" s="1"/>
  <c r="D35" i="218"/>
  <c r="E35" i="218" s="1"/>
  <c r="D21" i="193"/>
  <c r="E21" i="193" s="1"/>
  <c r="D21" i="212"/>
  <c r="E21" i="212" s="1"/>
  <c r="D21" i="230"/>
  <c r="E21" i="230" s="1"/>
  <c r="D20" i="190"/>
  <c r="E20" i="190" s="1"/>
  <c r="D20" i="215"/>
  <c r="E20" i="215" s="1"/>
  <c r="D20" i="221"/>
  <c r="E20" i="221" s="1"/>
  <c r="D17" i="189"/>
  <c r="E17" i="189" s="1"/>
  <c r="D17" i="205"/>
  <c r="E17" i="205" s="1"/>
  <c r="D17" i="220"/>
  <c r="E17" i="220" s="1"/>
  <c r="D17" i="234"/>
  <c r="E17" i="234" s="1"/>
  <c r="D16" i="202"/>
  <c r="E16" i="202" s="1"/>
  <c r="D16" i="218"/>
  <c r="E16" i="218" s="1"/>
  <c r="D16" i="237"/>
  <c r="E16" i="237" s="1"/>
  <c r="D15" i="203"/>
  <c r="E15" i="203" s="1"/>
  <c r="D15" i="219"/>
  <c r="E15" i="219" s="1"/>
  <c r="D15" i="236"/>
  <c r="E15" i="236" s="1"/>
  <c r="D27" i="268"/>
  <c r="D21" i="191"/>
  <c r="E21" i="191" s="1"/>
  <c r="D21" i="206"/>
  <c r="E21" i="206" s="1"/>
  <c r="D21" i="224"/>
  <c r="E21" i="224" s="1"/>
  <c r="D20" i="196"/>
  <c r="E20" i="196" s="1"/>
  <c r="D20" i="209"/>
  <c r="E20" i="209" s="1"/>
  <c r="D20" i="227"/>
  <c r="E20" i="227" s="1"/>
  <c r="D17" i="195"/>
  <c r="E17" i="195" s="1"/>
  <c r="D17" i="206"/>
  <c r="E17" i="206" s="1"/>
  <c r="D17" i="224"/>
  <c r="E17" i="224" s="1"/>
  <c r="D16" i="196"/>
  <c r="E16" i="196" s="1"/>
  <c r="D16" i="209"/>
  <c r="E16" i="209" s="1"/>
  <c r="D16" i="227"/>
  <c r="E16" i="227" s="1"/>
  <c r="D15" i="193"/>
  <c r="E15" i="193" s="1"/>
  <c r="D15" i="212"/>
  <c r="E15" i="212" s="1"/>
  <c r="D15" i="230"/>
  <c r="E15" i="230" s="1"/>
  <c r="E8" i="214"/>
  <c r="D5" i="196"/>
  <c r="E5" i="196" s="1"/>
  <c r="D5" i="209"/>
  <c r="E5" i="209" s="1"/>
  <c r="D5" i="227"/>
  <c r="E5" i="227" s="1"/>
  <c r="D4" i="193"/>
  <c r="E4" i="193" s="1"/>
  <c r="D4" i="212"/>
  <c r="E4" i="212" s="1"/>
  <c r="D4" i="230"/>
  <c r="E4" i="230" s="1"/>
  <c r="E9" i="194"/>
  <c r="D38" i="198"/>
  <c r="E38" i="198" s="1"/>
  <c r="D38" i="225"/>
  <c r="E38" i="225" s="1"/>
  <c r="D37" i="228"/>
  <c r="E37" i="228" s="1"/>
  <c r="D36" i="213"/>
  <c r="E36" i="213" s="1"/>
  <c r="D33" i="191"/>
  <c r="E33" i="191" s="1"/>
  <c r="D33" i="219"/>
  <c r="E33" i="219" s="1"/>
  <c r="D32" i="200"/>
  <c r="E32" i="200" s="1"/>
  <c r="D32" i="223"/>
  <c r="E32" i="223" s="1"/>
  <c r="D31" i="217"/>
  <c r="E31" i="217" s="1"/>
  <c r="D21" i="188"/>
  <c r="E21" i="188" s="1"/>
  <c r="D21" i="204"/>
  <c r="E21" i="204" s="1"/>
  <c r="D21" i="238"/>
  <c r="E21" i="238" s="1"/>
  <c r="D21" i="235"/>
  <c r="E21" i="235" s="1"/>
  <c r="D20" i="201"/>
  <c r="E20" i="201" s="1"/>
  <c r="D20" i="217"/>
  <c r="E20" i="217" s="1"/>
  <c r="D20" i="232"/>
  <c r="E20" i="232" s="1"/>
  <c r="D17" i="196"/>
  <c r="E17" i="196" s="1"/>
  <c r="D17" i="209"/>
  <c r="E17" i="209" s="1"/>
  <c r="D17" i="227"/>
  <c r="E17" i="227" s="1"/>
  <c r="D16" i="193"/>
  <c r="E16" i="193" s="1"/>
  <c r="D16" i="212"/>
  <c r="E16" i="212" s="1"/>
  <c r="D16" i="230"/>
  <c r="E16" i="230" s="1"/>
  <c r="D15" i="190"/>
  <c r="E15" i="190" s="1"/>
  <c r="D15" i="215"/>
  <c r="E15" i="215" s="1"/>
  <c r="D15" i="229"/>
  <c r="E15" i="229" s="1"/>
  <c r="D5" i="221"/>
  <c r="E5" i="221" s="1"/>
  <c r="D4" i="214"/>
  <c r="E4" i="214" s="1"/>
  <c r="D21" i="233"/>
  <c r="D20" i="233"/>
  <c r="D15" i="233"/>
  <c r="E11" i="213"/>
  <c r="C29" i="177"/>
  <c r="D29" i="177" s="1"/>
  <c r="E29" i="177" s="1"/>
  <c r="D40" i="213"/>
  <c r="E40" i="213" s="1"/>
  <c r="D40" i="232"/>
  <c r="E40" i="232" s="1"/>
  <c r="D40" i="202"/>
  <c r="E40" i="202" s="1"/>
  <c r="D40" i="212"/>
  <c r="E40" i="212" s="1"/>
  <c r="D40" i="224"/>
  <c r="E40" i="224" s="1"/>
  <c r="D40" i="203"/>
  <c r="E40" i="203" s="1"/>
  <c r="D40" i="193"/>
  <c r="E40" i="193" s="1"/>
  <c r="D40" i="230"/>
  <c r="E40" i="230" s="1"/>
  <c r="D40" i="190"/>
  <c r="E40" i="190" s="1"/>
  <c r="D40" i="219"/>
  <c r="E40" i="219" s="1"/>
  <c r="D40" i="226"/>
  <c r="E40" i="226" s="1"/>
  <c r="D40" i="214"/>
  <c r="E40" i="214" s="1"/>
  <c r="D40" i="206"/>
  <c r="E40" i="206" s="1"/>
  <c r="D40" i="237"/>
  <c r="E40" i="237" s="1"/>
  <c r="D40" i="210"/>
  <c r="D40" i="211"/>
  <c r="E40" i="211" s="1"/>
  <c r="D40" i="221"/>
  <c r="E40" i="221" s="1"/>
  <c r="D40" i="188"/>
  <c r="E40" i="188" s="1"/>
  <c r="D40" i="223"/>
  <c r="E40" i="223" s="1"/>
  <c r="D40" i="268"/>
  <c r="D40" i="228"/>
  <c r="E40" i="228" s="1"/>
  <c r="D40" i="196"/>
  <c r="E40" i="196" s="1"/>
  <c r="D40" i="209"/>
  <c r="E40" i="209" s="1"/>
  <c r="D40" i="222"/>
  <c r="E40" i="222" s="1"/>
  <c r="D40" i="235"/>
  <c r="E40" i="235" s="1"/>
  <c r="D40" i="204"/>
  <c r="E40" i="204" s="1"/>
  <c r="D40" i="208"/>
  <c r="E40" i="208" s="1"/>
  <c r="D40" i="231"/>
  <c r="E40" i="231" s="1"/>
  <c r="D40" i="236"/>
  <c r="E40" i="236" s="1"/>
  <c r="D40" i="197"/>
  <c r="E40" i="197" s="1"/>
  <c r="D40" i="189"/>
  <c r="E40" i="189" s="1"/>
  <c r="D40" i="201"/>
  <c r="E40" i="201" s="1"/>
  <c r="D40" i="220"/>
  <c r="E40" i="220" s="1"/>
  <c r="D40" i="234"/>
  <c r="E40" i="234" s="1"/>
  <c r="D40" i="215"/>
  <c r="E40" i="215" s="1"/>
  <c r="D40" i="195"/>
  <c r="E40" i="195" s="1"/>
  <c r="D40" i="217"/>
  <c r="E40" i="217" s="1"/>
  <c r="D40" i="205"/>
  <c r="E40" i="205" s="1"/>
  <c r="D40" i="233"/>
  <c r="D40" i="194"/>
  <c r="E40" i="194" s="1"/>
  <c r="D40" i="225"/>
  <c r="E40" i="225" s="1"/>
  <c r="D40" i="199"/>
  <c r="E40" i="199" s="1"/>
  <c r="D40" i="218"/>
  <c r="E40" i="218" s="1"/>
  <c r="D40" i="191"/>
  <c r="E40" i="191" s="1"/>
  <c r="D40" i="198"/>
  <c r="E40" i="198" s="1"/>
  <c r="D40" i="207"/>
  <c r="E40" i="207" s="1"/>
  <c r="D40" i="229"/>
  <c r="E40" i="229" s="1"/>
  <c r="D40" i="238"/>
  <c r="E40" i="238" s="1"/>
  <c r="D40" i="192"/>
  <c r="E40" i="192" s="1"/>
  <c r="D40" i="200"/>
  <c r="E40" i="200" s="1"/>
  <c r="D40" i="216"/>
  <c r="E40" i="216" s="1"/>
  <c r="D40" i="227"/>
  <c r="E40" i="227" s="1"/>
  <c r="E8" i="235"/>
  <c r="E7" i="213"/>
  <c r="E7" i="235"/>
  <c r="E11" i="235"/>
  <c r="E9" i="235"/>
  <c r="E12" i="213"/>
  <c r="E9" i="213"/>
  <c r="E12" i="235"/>
  <c r="E8" i="213"/>
  <c r="E12" i="189"/>
  <c r="E8" i="208"/>
  <c r="E13" i="189"/>
  <c r="E8" i="234"/>
  <c r="E13" i="208"/>
  <c r="E13" i="234"/>
  <c r="E11" i="208"/>
  <c r="E13" i="213"/>
  <c r="E13" i="235"/>
  <c r="E8" i="203"/>
  <c r="D23" i="268"/>
  <c r="E11" i="195"/>
  <c r="E8" i="201"/>
  <c r="E7" i="225"/>
  <c r="E11" i="230"/>
  <c r="E7" i="209"/>
  <c r="E13" i="197"/>
  <c r="E11" i="219"/>
  <c r="E8" i="219"/>
  <c r="E13" i="219"/>
  <c r="E12" i="197"/>
  <c r="E44" i="203"/>
  <c r="E11" i="203"/>
  <c r="E44" i="231"/>
  <c r="E13" i="231"/>
  <c r="E11" i="202"/>
  <c r="E13" i="202"/>
  <c r="E44" i="199"/>
  <c r="E11" i="199"/>
  <c r="E8" i="199"/>
  <c r="E13" i="230"/>
  <c r="E11" i="231"/>
  <c r="E8" i="205"/>
  <c r="E13" i="205"/>
  <c r="E9" i="205"/>
  <c r="E11" i="211"/>
  <c r="E7" i="211"/>
  <c r="E12" i="211"/>
  <c r="E13" i="199"/>
  <c r="E9" i="202"/>
  <c r="E12" i="199"/>
  <c r="E9" i="227"/>
  <c r="E9" i="195"/>
  <c r="E8" i="232"/>
  <c r="E44" i="192"/>
  <c r="E13" i="192"/>
  <c r="E7" i="192"/>
  <c r="E11" i="192"/>
  <c r="E8" i="192"/>
  <c r="E12" i="192"/>
  <c r="E9" i="192"/>
  <c r="E44" i="238"/>
  <c r="E8" i="238"/>
  <c r="E13" i="238"/>
  <c r="E9" i="238"/>
  <c r="E11" i="238"/>
  <c r="E12" i="238"/>
  <c r="E7" i="238"/>
  <c r="D22" i="268"/>
  <c r="D34" i="268"/>
  <c r="E44" i="237"/>
  <c r="E12" i="237"/>
  <c r="E7" i="237"/>
  <c r="E44" i="220"/>
  <c r="E11" i="220"/>
  <c r="E13" i="220"/>
  <c r="E11" i="215"/>
  <c r="E12" i="215"/>
  <c r="E7" i="215"/>
  <c r="E12" i="220"/>
  <c r="E7" i="188"/>
  <c r="E44" i="212"/>
  <c r="E12" i="212"/>
  <c r="E8" i="212"/>
  <c r="E9" i="220"/>
  <c r="E13" i="190"/>
  <c r="E11" i="190"/>
  <c r="E7" i="190"/>
  <c r="E12" i="190"/>
  <c r="E8" i="225"/>
  <c r="E11" i="225"/>
  <c r="E12" i="225"/>
  <c r="E44" i="236"/>
  <c r="E9" i="236"/>
  <c r="E12" i="236"/>
  <c r="E8" i="236"/>
  <c r="E13" i="236"/>
  <c r="E11" i="236"/>
  <c r="E44" i="197"/>
  <c r="E8" i="197"/>
  <c r="E44" i="188"/>
  <c r="E12" i="188"/>
  <c r="E9" i="188"/>
  <c r="E9" i="204"/>
  <c r="E8" i="220"/>
  <c r="E8" i="237"/>
  <c r="E8" i="231"/>
  <c r="E7" i="227"/>
  <c r="E12" i="231"/>
  <c r="E7" i="219"/>
  <c r="E9" i="199"/>
  <c r="E7" i="231"/>
  <c r="E44" i="196"/>
  <c r="E8" i="196"/>
  <c r="E11" i="196"/>
  <c r="E13" i="196"/>
  <c r="E9" i="196"/>
  <c r="E7" i="196"/>
  <c r="E12" i="196"/>
  <c r="E44" i="194"/>
  <c r="E13" i="194"/>
  <c r="E11" i="194"/>
  <c r="E12" i="194"/>
  <c r="E7" i="194"/>
  <c r="E44" i="222"/>
  <c r="E11" i="222"/>
  <c r="E13" i="222"/>
  <c r="E12" i="222"/>
  <c r="E8" i="222"/>
  <c r="E9" i="222"/>
  <c r="E8" i="226"/>
  <c r="E13" i="226"/>
  <c r="E11" i="226"/>
  <c r="E9" i="221"/>
  <c r="E13" i="221"/>
  <c r="E7" i="221"/>
  <c r="D35" i="268"/>
  <c r="E8" i="207"/>
  <c r="E12" i="207"/>
  <c r="E9" i="207"/>
  <c r="E13" i="214"/>
  <c r="E11" i="214"/>
  <c r="E11" i="224"/>
  <c r="E8" i="224"/>
  <c r="D28" i="268"/>
  <c r="E9" i="214"/>
  <c r="E13" i="232"/>
  <c r="E12" i="202"/>
  <c r="E12" i="218"/>
  <c r="E9" i="200"/>
  <c r="E8" i="230"/>
  <c r="E12" i="216"/>
  <c r="E9" i="211"/>
  <c r="E44" i="232"/>
  <c r="E7" i="232"/>
  <c r="E44" i="230"/>
  <c r="E9" i="230"/>
  <c r="E12" i="230"/>
  <c r="E9" i="212"/>
  <c r="E44" i="202"/>
  <c r="E8" i="202"/>
  <c r="E44" i="209"/>
  <c r="E11" i="209"/>
  <c r="E44" i="195"/>
  <c r="E7" i="195"/>
  <c r="E12" i="195"/>
  <c r="E8" i="195"/>
  <c r="E44" i="200"/>
  <c r="E8" i="200"/>
  <c r="E7" i="200"/>
  <c r="E12" i="200"/>
  <c r="E44" i="223"/>
  <c r="E13" i="223"/>
  <c r="E13" i="212"/>
  <c r="E9" i="209"/>
  <c r="E9" i="223"/>
  <c r="E12" i="209"/>
  <c r="E12" i="223"/>
  <c r="E11" i="232"/>
  <c r="E7" i="216"/>
  <c r="E7" i="223"/>
  <c r="E7" i="212"/>
  <c r="E9" i="189"/>
  <c r="E11" i="189"/>
  <c r="E7" i="234"/>
  <c r="E11" i="234"/>
  <c r="E11" i="200"/>
  <c r="E11" i="223"/>
  <c r="E8" i="223"/>
  <c r="E9" i="203"/>
  <c r="E44" i="193"/>
  <c r="E12" i="193"/>
  <c r="E9" i="193"/>
  <c r="E8" i="193"/>
  <c r="E7" i="193"/>
  <c r="E11" i="193"/>
  <c r="E44" i="217"/>
  <c r="E9" i="217"/>
  <c r="E7" i="217"/>
  <c r="E12" i="217"/>
  <c r="E13" i="217"/>
  <c r="E11" i="217"/>
  <c r="E44" i="229"/>
  <c r="E13" i="229"/>
  <c r="E8" i="229"/>
  <c r="E12" i="229"/>
  <c r="E11" i="229"/>
  <c r="E7" i="229"/>
  <c r="E8" i="217"/>
  <c r="E44" i="228"/>
  <c r="E7" i="228"/>
  <c r="E9" i="228"/>
  <c r="E13" i="228"/>
  <c r="E8" i="228"/>
  <c r="E12" i="228"/>
  <c r="E44" i="218"/>
  <c r="E8" i="218"/>
  <c r="E9" i="218"/>
  <c r="E7" i="218"/>
  <c r="E9" i="229"/>
  <c r="E44" i="206"/>
  <c r="E12" i="206"/>
  <c r="E7" i="206"/>
  <c r="E11" i="206"/>
  <c r="E13" i="206"/>
  <c r="E9" i="206"/>
  <c r="E44" i="204"/>
  <c r="E8" i="204"/>
  <c r="E7" i="204"/>
  <c r="E11" i="204"/>
  <c r="E12" i="204"/>
  <c r="E13" i="193"/>
  <c r="E44" i="201"/>
  <c r="E11" i="201"/>
  <c r="E9" i="201"/>
  <c r="E12" i="201"/>
  <c r="E13" i="201"/>
  <c r="C44" i="233"/>
  <c r="D44" i="233" s="1"/>
  <c r="E44" i="233" s="1"/>
  <c r="E13" i="218"/>
  <c r="E44" i="198"/>
  <c r="E13" i="198"/>
  <c r="E9" i="198"/>
  <c r="E44" i="191"/>
  <c r="E7" i="191"/>
  <c r="D18" i="268"/>
  <c r="D26" i="268"/>
  <c r="E44" i="227"/>
  <c r="E11" i="227"/>
  <c r="E12" i="198"/>
  <c r="E9" i="216"/>
  <c r="E44" i="207"/>
  <c r="E11" i="207"/>
  <c r="E13" i="207"/>
  <c r="E12" i="227"/>
  <c r="E8" i="191"/>
  <c r="E44" i="214"/>
  <c r="E7" i="214"/>
  <c r="E44" i="224"/>
  <c r="E12" i="224"/>
  <c r="E7" i="224"/>
  <c r="E12" i="232"/>
  <c r="E9" i="191"/>
  <c r="E9" i="224"/>
  <c r="E44" i="189"/>
  <c r="E7" i="189"/>
  <c r="E44" i="208"/>
  <c r="E9" i="208"/>
  <c r="E44" i="234"/>
  <c r="E12" i="234"/>
  <c r="E13" i="215"/>
  <c r="E12" i="191"/>
  <c r="E12" i="214"/>
  <c r="E11" i="188"/>
  <c r="E8" i="198"/>
  <c r="E7" i="203"/>
  <c r="E44" i="190"/>
  <c r="E8" i="190"/>
  <c r="E44" i="225"/>
  <c r="E13" i="225"/>
  <c r="E7" i="208"/>
  <c r="E44" i="205"/>
  <c r="E12" i="205"/>
  <c r="E44" i="219"/>
  <c r="E9" i="219"/>
  <c r="E12" i="219"/>
  <c r="E44" i="216"/>
  <c r="E11" i="216"/>
  <c r="E44" i="226"/>
  <c r="E12" i="226"/>
  <c r="E7" i="226"/>
  <c r="E9" i="226"/>
  <c r="E44" i="221"/>
  <c r="E8" i="221"/>
  <c r="E11" i="221"/>
  <c r="E44" i="211"/>
  <c r="E13" i="211"/>
  <c r="E8" i="211"/>
  <c r="E13" i="191"/>
  <c r="E11" i="205"/>
  <c r="E9" i="237"/>
  <c r="E13" i="216"/>
  <c r="E11" i="237"/>
  <c r="E9" i="231"/>
  <c r="E13" i="237"/>
  <c r="E12" i="203"/>
  <c r="E44" i="215"/>
  <c r="E8" i="215"/>
  <c r="E13" i="227"/>
  <c r="E11" i="198"/>
  <c r="E8" i="188"/>
  <c r="E7" i="205"/>
  <c r="E9" i="197"/>
  <c r="E8" i="194"/>
  <c r="E8" i="209"/>
  <c r="E7" i="197"/>
  <c r="E7" i="220"/>
  <c r="D4" i="268"/>
  <c r="D9" i="268"/>
  <c r="D5" i="268"/>
  <c r="D3" i="268"/>
  <c r="D14" i="268"/>
  <c r="D17" i="268"/>
  <c r="D21" i="268"/>
  <c r="D30" i="268"/>
  <c r="D31" i="268"/>
  <c r="D36" i="268"/>
  <c r="D37" i="268"/>
  <c r="D12" i="268"/>
  <c r="D41" i="268"/>
  <c r="D43" i="268" s="1"/>
  <c r="D24" i="268"/>
  <c r="D46" i="268"/>
  <c r="D15" i="268"/>
  <c r="D32" i="268"/>
  <c r="D6" i="268"/>
  <c r="D7" i="268"/>
  <c r="D11" i="268"/>
  <c r="D13" i="268"/>
  <c r="D16" i="268"/>
  <c r="D20" i="268"/>
  <c r="D25" i="268"/>
  <c r="D39" i="268"/>
  <c r="D8" i="268"/>
  <c r="D33" i="268"/>
  <c r="D38" i="268"/>
  <c r="D10" i="268"/>
  <c r="D19" i="268"/>
  <c r="D29" i="268"/>
  <c r="C44" i="210"/>
  <c r="D44" i="210" s="1"/>
  <c r="G3" i="176"/>
  <c r="C44" i="268"/>
  <c r="D43" i="228" l="1"/>
  <c r="E43" i="228" s="1"/>
  <c r="E44" i="176"/>
  <c r="G44" i="176" s="1"/>
  <c r="I40" i="176" s="1"/>
  <c r="D43" i="197"/>
  <c r="E43" i="197" s="1"/>
  <c r="D43" i="220"/>
  <c r="E43" i="220" s="1"/>
  <c r="D43" i="204"/>
  <c r="E43" i="204" s="1"/>
  <c r="E41" i="197"/>
  <c r="D43" i="217"/>
  <c r="E43" i="217" s="1"/>
  <c r="D43" i="212"/>
  <c r="E43" i="212" s="1"/>
  <c r="D43" i="236"/>
  <c r="E43" i="236" s="1"/>
  <c r="D43" i="205"/>
  <c r="E43" i="205" s="1"/>
  <c r="D43" i="213"/>
  <c r="E43" i="213" s="1"/>
  <c r="D43" i="237"/>
  <c r="E43" i="237" s="1"/>
  <c r="E41" i="236"/>
  <c r="D43" i="208"/>
  <c r="E43" i="208" s="1"/>
  <c r="D43" i="230"/>
  <c r="E43" i="230" s="1"/>
  <c r="D43" i="218"/>
  <c r="E43" i="218" s="1"/>
  <c r="D43" i="226"/>
  <c r="E43" i="226" s="1"/>
  <c r="E41" i="212"/>
  <c r="D43" i="207"/>
  <c r="E43" i="207" s="1"/>
  <c r="E42" i="218"/>
  <c r="D43" i="201"/>
  <c r="E43" i="201" s="1"/>
  <c r="D43" i="231"/>
  <c r="E43" i="231" s="1"/>
  <c r="D43" i="202"/>
  <c r="E43" i="202" s="1"/>
  <c r="E41" i="230"/>
  <c r="E41" i="227"/>
  <c r="D43" i="224"/>
  <c r="E43" i="224" s="1"/>
  <c r="D43" i="206"/>
  <c r="E43" i="206" s="1"/>
  <c r="D43" i="209"/>
  <c r="E43" i="209" s="1"/>
  <c r="D43" i="199"/>
  <c r="E43" i="199" s="1"/>
  <c r="D43" i="191"/>
  <c r="E43" i="191" s="1"/>
  <c r="E41" i="213"/>
  <c r="E41" i="228"/>
  <c r="D43" i="200"/>
  <c r="E43" i="200" s="1"/>
  <c r="D43" i="232"/>
  <c r="E43" i="232" s="1"/>
  <c r="D43" i="215"/>
  <c r="E43" i="215" s="1"/>
  <c r="E42" i="229"/>
  <c r="E41" i="206"/>
  <c r="E42" i="204"/>
  <c r="E41" i="237"/>
  <c r="E41" i="224"/>
  <c r="D43" i="234"/>
  <c r="E43" i="234" s="1"/>
  <c r="E41" i="215"/>
  <c r="E41" i="231"/>
  <c r="E42" i="226"/>
  <c r="E42" i="201"/>
  <c r="D43" i="235"/>
  <c r="E43" i="235" s="1"/>
  <c r="E42" i="209"/>
  <c r="E41" i="208"/>
  <c r="D43" i="238"/>
  <c r="E43" i="238" s="1"/>
  <c r="D43" i="211"/>
  <c r="E43" i="211" s="1"/>
  <c r="D43" i="210"/>
  <c r="E43" i="210" s="1"/>
  <c r="D43" i="196"/>
  <c r="E43" i="196" s="1"/>
  <c r="D43" i="216"/>
  <c r="E43" i="216" s="1"/>
  <c r="D43" i="222"/>
  <c r="E43" i="222" s="1"/>
  <c r="D43" i="203"/>
  <c r="E43" i="203" s="1"/>
  <c r="D43" i="219"/>
  <c r="E43" i="219" s="1"/>
  <c r="D43" i="192"/>
  <c r="E43" i="192" s="1"/>
  <c r="D43" i="225"/>
  <c r="E43" i="225" s="1"/>
  <c r="D43" i="190"/>
  <c r="E43" i="190" s="1"/>
  <c r="D43" i="189"/>
  <c r="E43" i="189" s="1"/>
  <c r="E42" i="211"/>
  <c r="D43" i="214"/>
  <c r="E43" i="214" s="1"/>
  <c r="D43" i="198"/>
  <c r="E43" i="198" s="1"/>
  <c r="D43" i="188"/>
  <c r="E43" i="188" s="1"/>
  <c r="E42" i="196"/>
  <c r="D43" i="193"/>
  <c r="E43" i="193" s="1"/>
  <c r="E42" i="191"/>
  <c r="E41" i="222"/>
  <c r="E42" i="199"/>
  <c r="D43" i="221"/>
  <c r="E43" i="221" s="1"/>
  <c r="E41" i="216"/>
  <c r="D43" i="223"/>
  <c r="E43" i="223" s="1"/>
  <c r="E3" i="210"/>
  <c r="D43" i="194"/>
  <c r="E43" i="194" s="1"/>
  <c r="E41" i="203"/>
  <c r="D43" i="195"/>
  <c r="E43" i="195" s="1"/>
  <c r="E42" i="214"/>
  <c r="E41" i="198"/>
  <c r="E41" i="235"/>
  <c r="E41" i="200"/>
  <c r="C3" i="177"/>
  <c r="E10" i="233"/>
  <c r="E8" i="233"/>
  <c r="E39" i="233"/>
  <c r="E13" i="233"/>
  <c r="E32" i="233"/>
  <c r="E12" i="233"/>
  <c r="E36" i="233"/>
  <c r="E17" i="233"/>
  <c r="E5" i="233"/>
  <c r="E34" i="233"/>
  <c r="E35" i="233"/>
  <c r="E42" i="233"/>
  <c r="E26" i="233"/>
  <c r="E27" i="233"/>
  <c r="E18" i="233"/>
  <c r="E29" i="233"/>
  <c r="E20" i="233"/>
  <c r="E7" i="233"/>
  <c r="E30" i="233"/>
  <c r="E3" i="233"/>
  <c r="E4" i="233"/>
  <c r="E19" i="233"/>
  <c r="E38" i="233"/>
  <c r="E33" i="233"/>
  <c r="E25" i="233"/>
  <c r="E16" i="233"/>
  <c r="E11" i="233"/>
  <c r="E6" i="233"/>
  <c r="E15" i="233"/>
  <c r="E24" i="233"/>
  <c r="E37" i="233"/>
  <c r="E31" i="233"/>
  <c r="E21" i="233"/>
  <c r="E14" i="233"/>
  <c r="E9" i="233"/>
  <c r="E23" i="233"/>
  <c r="E28" i="233"/>
  <c r="E40" i="233"/>
  <c r="E22" i="233"/>
  <c r="D43" i="233"/>
  <c r="E43" i="233" s="1"/>
  <c r="E41" i="233"/>
  <c r="E27" i="210"/>
  <c r="E6" i="210"/>
  <c r="E32" i="210"/>
  <c r="E42" i="210"/>
  <c r="E5" i="210"/>
  <c r="E19" i="210"/>
  <c r="E4" i="210"/>
  <c r="E7" i="210"/>
  <c r="E10" i="210"/>
  <c r="E37" i="210"/>
  <c r="E38" i="210"/>
  <c r="E35" i="210"/>
  <c r="E34" i="210"/>
  <c r="E33" i="210"/>
  <c r="E17" i="210"/>
  <c r="E22" i="210"/>
  <c r="E24" i="210"/>
  <c r="E26" i="210"/>
  <c r="E14" i="210"/>
  <c r="E36" i="210"/>
  <c r="E15" i="210"/>
  <c r="E12" i="210"/>
  <c r="E30" i="210"/>
  <c r="E41" i="210"/>
  <c r="E21" i="210"/>
  <c r="E31" i="210"/>
  <c r="E29" i="210"/>
  <c r="E23" i="210"/>
  <c r="E28" i="210"/>
  <c r="E39" i="210"/>
  <c r="E44" i="210"/>
  <c r="E40" i="210"/>
  <c r="E13" i="210"/>
  <c r="E20" i="210"/>
  <c r="E11" i="210"/>
  <c r="E8" i="210"/>
  <c r="E9" i="210"/>
  <c r="E16" i="210"/>
  <c r="E18" i="210"/>
  <c r="E25" i="210"/>
  <c r="D44" i="268"/>
  <c r="E43" i="268" s="1"/>
  <c r="I41" i="176" l="1"/>
  <c r="I34" i="176"/>
  <c r="I23" i="176"/>
  <c r="I19" i="176"/>
  <c r="I10" i="176"/>
  <c r="I5" i="176"/>
  <c r="I35" i="176"/>
  <c r="I27" i="176"/>
  <c r="I22" i="176"/>
  <c r="I43" i="176"/>
  <c r="I11" i="176"/>
  <c r="I16" i="176"/>
  <c r="I3" i="176"/>
  <c r="I13" i="176"/>
  <c r="I31" i="176"/>
  <c r="I25" i="176"/>
  <c r="I6" i="176"/>
  <c r="I20" i="176"/>
  <c r="I29" i="176"/>
  <c r="C44" i="177"/>
  <c r="D44" i="177" s="1"/>
  <c r="E44" i="177" s="1"/>
  <c r="I39" i="176"/>
  <c r="I38" i="176"/>
  <c r="I21" i="176"/>
  <c r="I4" i="176"/>
  <c r="I8" i="176"/>
  <c r="I24" i="176"/>
  <c r="I17" i="176"/>
  <c r="I36" i="176"/>
  <c r="I33" i="176"/>
  <c r="I12" i="176"/>
  <c r="I26" i="176"/>
  <c r="I32" i="176"/>
  <c r="I28" i="176"/>
  <c r="I7" i="176"/>
  <c r="I9" i="176"/>
  <c r="I18" i="176"/>
  <c r="I30" i="176"/>
  <c r="I14" i="176"/>
  <c r="I37" i="176"/>
  <c r="I42" i="176"/>
  <c r="I44" i="176"/>
  <c r="I15" i="176"/>
  <c r="E20" i="268"/>
  <c r="E40" i="268"/>
  <c r="E24" i="268"/>
  <c r="E8" i="268"/>
  <c r="E36" i="268"/>
  <c r="E16" i="268"/>
  <c r="E25" i="268"/>
  <c r="E9" i="268"/>
  <c r="E26" i="268"/>
  <c r="E10" i="268"/>
  <c r="E39" i="268"/>
  <c r="E23" i="268"/>
  <c r="E7" i="268"/>
  <c r="E28" i="268"/>
  <c r="E4" i="268"/>
  <c r="E33" i="268"/>
  <c r="E17" i="268"/>
  <c r="E34" i="268"/>
  <c r="E18" i="268"/>
  <c r="E31" i="268"/>
  <c r="E15" i="268"/>
  <c r="E12" i="268"/>
  <c r="E21" i="268"/>
  <c r="E38" i="268"/>
  <c r="E6" i="268"/>
  <c r="E19" i="268"/>
  <c r="E42" i="268"/>
  <c r="E13" i="268"/>
  <c r="E30" i="268"/>
  <c r="E11" i="268"/>
  <c r="E44" i="268"/>
  <c r="E32" i="268"/>
  <c r="E37" i="268"/>
  <c r="E5" i="268"/>
  <c r="E22" i="268"/>
  <c r="E35" i="268"/>
  <c r="E3" i="268"/>
  <c r="E14" i="268"/>
  <c r="E27" i="268"/>
  <c r="E29" i="268"/>
  <c r="E41" i="268"/>
  <c r="D3" i="177" l="1"/>
  <c r="E3" i="177" s="1"/>
  <c r="B5" i="178" l="1"/>
  <c r="B8" i="178" s="1"/>
  <c r="D6" i="179" l="1"/>
  <c r="G6" i="179" s="1"/>
  <c r="D8" i="179"/>
  <c r="G8" i="179" s="1"/>
  <c r="D10" i="179"/>
  <c r="G10" i="179" s="1"/>
  <c r="D12" i="179"/>
  <c r="G12" i="179" s="1"/>
  <c r="D14" i="179"/>
  <c r="G14" i="179" s="1"/>
  <c r="D16" i="179"/>
  <c r="G16" i="179" s="1"/>
  <c r="D18" i="179"/>
  <c r="G18" i="179" s="1"/>
  <c r="D20" i="179"/>
  <c r="G20" i="179" s="1"/>
  <c r="D22" i="179"/>
  <c r="G22" i="179" s="1"/>
  <c r="D24" i="179"/>
  <c r="G24" i="179" s="1"/>
  <c r="D26" i="179"/>
  <c r="G26" i="179" s="1"/>
  <c r="D28" i="179"/>
  <c r="G28" i="179" s="1"/>
  <c r="D30" i="179"/>
  <c r="G30" i="179" s="1"/>
  <c r="D32" i="179"/>
  <c r="G32" i="179" s="1"/>
  <c r="D34" i="179"/>
  <c r="G34" i="179" s="1"/>
  <c r="D36" i="179"/>
  <c r="G36" i="179" s="1"/>
  <c r="D38" i="179"/>
  <c r="G38" i="179" s="1"/>
  <c r="D40" i="179"/>
  <c r="G40" i="179" s="1"/>
  <c r="D42" i="179"/>
  <c r="G42" i="179" s="1"/>
  <c r="D44" i="179"/>
  <c r="G44" i="179" s="1"/>
  <c r="D46" i="179"/>
  <c r="G46" i="179" s="1"/>
  <c r="D48" i="179"/>
  <c r="G48" i="179" s="1"/>
  <c r="D50" i="179"/>
  <c r="G50" i="179" s="1"/>
  <c r="D52" i="179"/>
  <c r="G52" i="179" s="1"/>
  <c r="D54" i="179"/>
  <c r="G54" i="179" s="1"/>
  <c r="D49" i="179" l="1"/>
  <c r="G49" i="179" s="1"/>
  <c r="D41" i="179"/>
  <c r="G41" i="179" s="1"/>
  <c r="D33" i="179"/>
  <c r="G33" i="179" s="1"/>
  <c r="D25" i="179"/>
  <c r="G25" i="179" s="1"/>
  <c r="D21" i="179"/>
  <c r="G21" i="179" s="1"/>
  <c r="D13" i="179"/>
  <c r="G13" i="179" s="1"/>
  <c r="D9" i="179"/>
  <c r="G9" i="179" s="1"/>
  <c r="D4" i="179"/>
  <c r="G4" i="179" s="1"/>
  <c r="D51" i="179"/>
  <c r="G51" i="179" s="1"/>
  <c r="D47" i="179"/>
  <c r="G47" i="179" s="1"/>
  <c r="D43" i="179"/>
  <c r="G43" i="179" s="1"/>
  <c r="D39" i="179"/>
  <c r="G39" i="179" s="1"/>
  <c r="D35" i="179"/>
  <c r="G35" i="179" s="1"/>
  <c r="D31" i="179"/>
  <c r="G31" i="179" s="1"/>
  <c r="D27" i="179"/>
  <c r="G27" i="179" s="1"/>
  <c r="D23" i="179"/>
  <c r="G23" i="179" s="1"/>
  <c r="D19" i="179"/>
  <c r="G19" i="179" s="1"/>
  <c r="D15" i="179"/>
  <c r="G15" i="179" s="1"/>
  <c r="D11" i="179"/>
  <c r="G11" i="179" s="1"/>
  <c r="D7" i="179"/>
  <c r="G7" i="179" s="1"/>
  <c r="D53" i="179"/>
  <c r="G53" i="179" s="1"/>
  <c r="D45" i="179"/>
  <c r="G45" i="179" s="1"/>
  <c r="D37" i="179"/>
  <c r="G37" i="179" s="1"/>
  <c r="D29" i="179"/>
  <c r="G29" i="179" s="1"/>
  <c r="D17" i="179"/>
  <c r="G17" i="179" s="1"/>
  <c r="F4" i="43" l="1"/>
  <c r="D4" i="43"/>
  <c r="F53" i="43" l="1"/>
  <c r="F45" i="43"/>
  <c r="F37" i="43"/>
  <c r="F29" i="43"/>
  <c r="F47" i="43"/>
  <c r="F39" i="43"/>
  <c r="F31" i="43"/>
  <c r="F49" i="43"/>
  <c r="F41" i="43"/>
  <c r="F33" i="43"/>
  <c r="F25" i="43"/>
  <c r="D43" i="43"/>
  <c r="D27" i="43"/>
  <c r="D54" i="43"/>
  <c r="F46" i="43"/>
  <c r="D38" i="43"/>
  <c r="F30" i="43"/>
  <c r="F22" i="43"/>
  <c r="F14" i="43"/>
  <c r="D6" i="43"/>
  <c r="F21" i="43"/>
  <c r="D5" i="43"/>
  <c r="D23" i="43"/>
  <c r="F7" i="43"/>
  <c r="D9" i="43"/>
  <c r="D11" i="43"/>
  <c r="D17" i="43" l="1"/>
  <c r="F5" i="43"/>
  <c r="D19" i="43"/>
  <c r="D15" i="43"/>
  <c r="F6" i="43"/>
  <c r="D7" i="43"/>
  <c r="F13" i="43"/>
  <c r="F11" i="43"/>
  <c r="F19" i="43"/>
  <c r="F9" i="43"/>
  <c r="F17" i="43"/>
  <c r="F15" i="43"/>
  <c r="F23" i="43"/>
  <c r="D13" i="43"/>
  <c r="D21" i="43"/>
  <c r="D14" i="43"/>
  <c r="D22" i="43"/>
  <c r="D30" i="43"/>
  <c r="D46" i="43"/>
  <c r="F27" i="43"/>
  <c r="F35" i="43"/>
  <c r="F43" i="43"/>
  <c r="F51" i="43"/>
  <c r="D12" i="43"/>
  <c r="F12" i="43"/>
  <c r="D20" i="43"/>
  <c r="F28" i="43"/>
  <c r="D28" i="43"/>
  <c r="F36" i="43"/>
  <c r="F44" i="43"/>
  <c r="D44" i="43"/>
  <c r="F52" i="43"/>
  <c r="D25" i="43"/>
  <c r="D33" i="43"/>
  <c r="D41" i="43"/>
  <c r="D49" i="43"/>
  <c r="D10" i="43"/>
  <c r="F10" i="43"/>
  <c r="D18" i="43"/>
  <c r="F26" i="43"/>
  <c r="D26" i="43"/>
  <c r="F34" i="43"/>
  <c r="F42" i="43"/>
  <c r="D42" i="43"/>
  <c r="F50" i="43"/>
  <c r="D31" i="43"/>
  <c r="D39" i="43"/>
  <c r="D47" i="43"/>
  <c r="D8" i="43"/>
  <c r="D16" i="43"/>
  <c r="F16" i="43"/>
  <c r="F24" i="43"/>
  <c r="F32" i="43"/>
  <c r="D32" i="43"/>
  <c r="F40" i="43"/>
  <c r="F48" i="43"/>
  <c r="D48" i="43"/>
  <c r="D29" i="43"/>
  <c r="D37" i="43"/>
  <c r="D45" i="43"/>
  <c r="D53" i="43"/>
  <c r="F38" i="43"/>
  <c r="F54" i="43"/>
  <c r="D35" i="43"/>
  <c r="D51" i="43"/>
  <c r="F20" i="43"/>
  <c r="D36" i="43"/>
  <c r="D52" i="43"/>
  <c r="F18" i="43"/>
  <c r="D34" i="43"/>
  <c r="D50" i="43"/>
  <c r="F8" i="43"/>
  <c r="D24" i="43"/>
  <c r="D40" i="43"/>
  <c r="D3" i="179" l="1"/>
  <c r="G3" i="179" s="1"/>
  <c r="D5" i="179"/>
  <c r="G5" i="179" s="1"/>
</calcChain>
</file>

<file path=xl/sharedStrings.xml><?xml version="1.0" encoding="utf-8"?>
<sst xmlns="http://schemas.openxmlformats.org/spreadsheetml/2006/main" count="3873" uniqueCount="373">
  <si>
    <t>STATE</t>
  </si>
  <si>
    <t>ALABAMA</t>
  </si>
  <si>
    <t>ALASKA</t>
  </si>
  <si>
    <t>ARIZONA</t>
  </si>
  <si>
    <t>ARKANSAS</t>
  </si>
  <si>
    <t>CALIFORNIA</t>
  </si>
  <si>
    <t>COLORADO</t>
  </si>
  <si>
    <t>CONNECTICUT</t>
  </si>
  <si>
    <t>DELAWARE</t>
  </si>
  <si>
    <t>DIST.OF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</si>
  <si>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</si>
  <si>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</si>
  <si>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</si>
  <si>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</si>
  <si>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</si>
  <si>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</si>
  <si>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</si>
  <si>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</si>
  <si>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</si>
  <si>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</si>
  <si>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</si>
  <si>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</si>
  <si>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</si>
  <si>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</si>
  <si>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</si>
  <si>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</si>
  <si>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</si>
  <si>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</si>
  <si>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</si>
  <si>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</si>
  <si>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</si>
  <si>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</si>
  <si>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</si>
  <si>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</si>
  <si>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</si>
  <si>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</si>
  <si>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</si>
  <si>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</si>
  <si>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</si>
  <si>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</si>
  <si>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</si>
  <si>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</si>
  <si>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</si>
  <si>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</si>
  <si>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</si>
  <si>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</si>
  <si>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</si>
  <si>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</si>
  <si>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</si>
  <si>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</si>
  <si>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</si>
  <si>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</si>
  <si>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</si>
  <si>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TRANSFERRED TO CHILD CARE DEVELOPMENT FUND</t>
  </si>
  <si>
    <t>TRANSFERRED TO SOCIAL SERVICES BLOCK GRANT</t>
  </si>
  <si>
    <t>UNLIQUIDATED OBLIGATIONS</t>
  </si>
  <si>
    <t>UNOBLIGATED BALANCE</t>
  </si>
  <si>
    <t>Spending Category</t>
  </si>
  <si>
    <t>State MOE in TANF and Separate State Programs</t>
  </si>
  <si>
    <t>TOTAL FUNDS USED</t>
  </si>
  <si>
    <t>Basic Assistance</t>
  </si>
  <si>
    <t>Non-Recurrent Short Term Benefits</t>
  </si>
  <si>
    <t>State Family Assistance Grant</t>
  </si>
  <si>
    <t>Contingency Funds</t>
  </si>
  <si>
    <t>Carryover from Prior Years</t>
  </si>
  <si>
    <t xml:space="preserve">Total Funds Available </t>
  </si>
  <si>
    <t>All Funds</t>
  </si>
  <si>
    <t>Federal Funds</t>
  </si>
  <si>
    <t xml:space="preserve">TOTAL FEDERAL EXPENDITURES </t>
  </si>
  <si>
    <t xml:space="preserve">KANSAS </t>
  </si>
  <si>
    <t xml:space="preserve">LOUISIANA </t>
  </si>
  <si>
    <t xml:space="preserve">NEW YORK </t>
  </si>
  <si>
    <t>B</t>
  </si>
  <si>
    <t>A</t>
  </si>
  <si>
    <t>Non-Assistance Authorized Solely Under Prior Law</t>
  </si>
  <si>
    <t>Assistance Authorized Solely Under Prior Law</t>
  </si>
  <si>
    <t>Refundable Earned Income Tax Credits</t>
  </si>
  <si>
    <t>Other</t>
  </si>
  <si>
    <t>Transferred to CCDF Discretionary</t>
  </si>
  <si>
    <t>Early Care and Education</t>
  </si>
  <si>
    <t>Financial Education and Asset Development</t>
  </si>
  <si>
    <t>Non-EITC Refundable State Tax Credits</t>
  </si>
  <si>
    <t>Fatherhood and Two-Parent Family Formation and Maintenance Programs</t>
  </si>
  <si>
    <t>Program Management</t>
  </si>
  <si>
    <t>Total Expenditures</t>
  </si>
  <si>
    <t>DIST. OF COLUMBIA</t>
  </si>
  <si>
    <t>C</t>
  </si>
  <si>
    <t>D</t>
  </si>
  <si>
    <t>E</t>
  </si>
  <si>
    <t xml:space="preserve"> </t>
  </si>
  <si>
    <t>A.1</t>
  </si>
  <si>
    <t>A.2</t>
  </si>
  <si>
    <t>A.3</t>
  </si>
  <si>
    <t>A.4</t>
  </si>
  <si>
    <t>A.5</t>
  </si>
  <si>
    <t>A.6</t>
  </si>
  <si>
    <t>E.1</t>
  </si>
  <si>
    <t>E.2</t>
  </si>
  <si>
    <t>E.3</t>
  </si>
  <si>
    <t>E.4</t>
  </si>
  <si>
    <t>E.5</t>
  </si>
  <si>
    <t>Total Transfers</t>
  </si>
  <si>
    <t>Relative Foster Care Maintenance Payments and Adoption and Guardianship Subsidies</t>
  </si>
  <si>
    <t>Basic Assistance (excluding Relative Foster Care Maintenance Payments and Adoption and Guardianship Subsidies)</t>
  </si>
  <si>
    <t>Foster Care Payments</t>
  </si>
  <si>
    <t>Juvenile Justice Payments</t>
  </si>
  <si>
    <t>Emergency Assistance Authorized Solely Under Prior Law</t>
  </si>
  <si>
    <t>Child Welfare or Foster Care Services</t>
  </si>
  <si>
    <t>Juvenile Justice Services</t>
  </si>
  <si>
    <t>Emergency Services Authorized Solely Under Prior Law</t>
  </si>
  <si>
    <t>Work, Education, and Training Activities</t>
  </si>
  <si>
    <t>Subsidized Employment</t>
  </si>
  <si>
    <t>Education and Training</t>
  </si>
  <si>
    <t>Additional Work Activities</t>
  </si>
  <si>
    <t>Work Supports</t>
  </si>
  <si>
    <t>Pre-Kindergarten/Head Start</t>
  </si>
  <si>
    <t>Child Care (Assistance and Non-Assistance)</t>
  </si>
  <si>
    <t>Supportive Services</t>
  </si>
  <si>
    <t>Services for Children and Youth</t>
  </si>
  <si>
    <t>Prevention of Out-of-Wedlock Pregnancies</t>
  </si>
  <si>
    <t>Child Welfare Services</t>
  </si>
  <si>
    <t>Family Support/Family Preservation /Reunification Services</t>
  </si>
  <si>
    <t>Adoption Services</t>
  </si>
  <si>
    <t>Additional Child Welfare Services</t>
  </si>
  <si>
    <t>Home Visiting Programs</t>
  </si>
  <si>
    <t>Administrative Costs</t>
  </si>
  <si>
    <t>Assessment/Service Provision</t>
  </si>
  <si>
    <t>Systems</t>
  </si>
  <si>
    <t>Federal Unliquidated Obligations</t>
  </si>
  <si>
    <t>Unobligated Balance</t>
  </si>
  <si>
    <t>TOTAL EXPENDITURES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</si>
  <si>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</si>
  <si>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</si>
  <si>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</si>
  <si>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</si>
  <si>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</si>
  <si>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</si>
  <si>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</si>
  <si>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</si>
  <si>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</si>
  <si>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</si>
  <si>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</si>
  <si>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</si>
  <si>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</si>
  <si>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</si>
  <si>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</si>
  <si>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</si>
  <si>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</si>
  <si>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</si>
  <si>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</si>
  <si>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</si>
  <si>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</si>
  <si>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</si>
  <si>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</si>
  <si>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</si>
  <si>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</si>
  <si>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</si>
  <si>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</si>
  <si>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</si>
  <si>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</si>
  <si>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</si>
  <si>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</si>
  <si>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</si>
  <si>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</si>
  <si>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</si>
  <si>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</si>
  <si>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</si>
  <si>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</si>
  <si>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</si>
  <si>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</si>
  <si>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</si>
  <si>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</si>
  <si>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</si>
  <si>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</si>
  <si>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</si>
  <si>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</si>
  <si>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</si>
  <si>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</si>
  <si>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</si>
  <si>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</si>
  <si>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</si>
  <si>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</si>
  <si>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SFAG</t>
  </si>
  <si>
    <t>MOE in TANF</t>
  </si>
  <si>
    <t>MOE SSP</t>
  </si>
  <si>
    <t>Contingency</t>
  </si>
  <si>
    <t>Total</t>
  </si>
  <si>
    <t>Transitional Services for Employed</t>
  </si>
  <si>
    <t>Job Access</t>
  </si>
  <si>
    <t>Federal</t>
  </si>
  <si>
    <t>State</t>
  </si>
  <si>
    <t>F</t>
  </si>
  <si>
    <t>Transferred to SSBG</t>
  </si>
  <si>
    <t>C.1</t>
  </si>
  <si>
    <t>C.2</t>
  </si>
  <si>
    <t>C.3</t>
  </si>
  <si>
    <t>State Tables - Table of Contents</t>
  </si>
  <si>
    <t>D.: State Tables - Table of Contents</t>
  </si>
  <si>
    <t>Return to Main Table of Contents</t>
  </si>
  <si>
    <t>Percent of Total Funds Used</t>
  </si>
  <si>
    <t>Percentage Change</t>
  </si>
  <si>
    <t>Change in Amount</t>
  </si>
  <si>
    <t>Reader's Guide</t>
  </si>
  <si>
    <t>State MOE In TANF</t>
  </si>
  <si>
    <t>State MOE In Separate State Programs</t>
  </si>
  <si>
    <t xml:space="preserve">Contingency Funds are additional federal funds available to states, at their request, when unfavorable economic conditions exist. They are considered provisional payments, according to section 403(b)(3)(A) of the Social Security Act because the exact amount of Contingency Funds that the state may actually keep is not determined until after the fiscal year ends.  Unlike TANF funds under Section 403(a), Contingency Funds are not available until expended, i.e., they must be expended by the end of the fiscal year. 
</t>
  </si>
  <si>
    <t>Total State MOE Expenditures</t>
  </si>
  <si>
    <t>State MOE at 80%</t>
  </si>
  <si>
    <t>State MOE at 100%</t>
  </si>
  <si>
    <t>Difference of MOE at 80% And Total State Spending</t>
  </si>
  <si>
    <t>State MOE at 75%</t>
  </si>
  <si>
    <t>Difference of MOE at 75% and Total State Spending</t>
  </si>
  <si>
    <t>Difference of MOE at 100% and Total State Spending</t>
  </si>
  <si>
    <t>Change in Total MOE</t>
  </si>
  <si>
    <r>
      <rPr>
        <b/>
        <sz val="9"/>
        <color theme="1"/>
        <rFont val="Arial"/>
        <family val="2"/>
      </rPr>
      <t xml:space="preserve">Transitional Services for Employed: </t>
    </r>
    <r>
      <rPr>
        <sz val="9"/>
        <color theme="1"/>
        <rFont val="Arial"/>
        <family val="2"/>
      </rPr>
      <t xml:space="preserve">Section 411(a)(5) of the Social Security Act requires states to report expenditures on transitional services for families who have ceased to receive assistance because of employment.  This can exclude expenditures from a variety of individual categories, e.g., child care or supportive services; to avoid double-counting, these expenditures are reported as a separate line item apart from the other expenditure categories.
</t>
    </r>
    <r>
      <rPr>
        <b/>
        <sz val="9"/>
        <color theme="1"/>
        <rFont val="Arial"/>
        <family val="2"/>
      </rPr>
      <t xml:space="preserve">Job Access: </t>
    </r>
    <r>
      <rPr>
        <sz val="9"/>
        <color theme="1"/>
        <rFont val="Arial"/>
        <family val="2"/>
      </rPr>
      <t>Expenditures of federal TANF block grant funds to meet the matching requirements for the Department of Transportation Job Access program.   These expenditures are also included in “Work Supports.”  To avoid double-counting, the Job Access expenditures are reported as a separate line item apart from the other expenditures categories.  The amount of TANF funds expended on Job Access programs that may be used as non-federal matching under the Job Access program is limited to the difference between 30 percent of TANF block grant funds and the total amount transferred to SSBG and the Discretionary Fund of CCDF. </t>
    </r>
  </si>
  <si>
    <t>FY 2019 Total MOE</t>
  </si>
  <si>
    <t>FY 2019</t>
  </si>
  <si>
    <t>E.2.: Expenditures using State Family Assistance Grant (SFAG) Funds, FY 2020</t>
  </si>
  <si>
    <t>E.3.: Expenditures using MOE in TANF, FY 2020</t>
  </si>
  <si>
    <t>E.4.: Expenditures using MOE in Separate State Programs, FY 2020</t>
  </si>
  <si>
    <t>E.5.: Expenditures using Contingency Funds, FY 2020</t>
  </si>
  <si>
    <t>FY 2020 Federal TANF &amp; State MOE Financial Data | Table of Contents</t>
  </si>
  <si>
    <t>FY 2020 Overview Tables</t>
  </si>
  <si>
    <t>Federal TANF and State MOE Expenditures Summary by ACF-196 Spending Category, FY 2020</t>
  </si>
  <si>
    <t>Breakdown of Total TANF Federal Funds Available in FY 2020</t>
  </si>
  <si>
    <t>Summary of Federal TANF Funds, FY 2020</t>
  </si>
  <si>
    <t>Total Federal TANF and State MOE Expenditures in FY 2020</t>
  </si>
  <si>
    <t>FY 2020 Expenditures by Federal TANF and State MOE Funds</t>
  </si>
  <si>
    <t>Federal TANF Expenditures in FY 2020</t>
  </si>
  <si>
    <t>State MOE Expenditures in FY 2020</t>
  </si>
  <si>
    <t>Analysis of State MOE Spending Levels in FY 2020</t>
  </si>
  <si>
    <t>FY 2020 Expenditures by Funding Stream</t>
  </si>
  <si>
    <t>FY 2020 Federal TANF and State MOE Expenditures Summary by Funding Stream, by State</t>
  </si>
  <si>
    <t>Expenditures using State Family Assistance Grant (SFAG) Funds, FY 2020</t>
  </si>
  <si>
    <t>Expenditures using MOE in TANF, FY 2020</t>
  </si>
  <si>
    <t>Expenditures using MOE in Separate State Programs, FY 2020</t>
  </si>
  <si>
    <t>Expenditures using Contingency Funds, FY 2020</t>
  </si>
  <si>
    <t>Appendix: Transitional Services for Employed and Job Access Expenditures in FY 2020</t>
  </si>
  <si>
    <t>E.1.: FY 2020 Federal TANF and State MOE Expenditures Summary by Funding Stream, by State</t>
  </si>
  <si>
    <t>Wyoming: Federal TANF and State MOE Expenditures Summary by ACF-196 Spending Category, FY 2020</t>
  </si>
  <si>
    <t>Wisconsin: Federal TANF and State MOE Expenditures Summary by ACF-196 Spending Category, FY 2020</t>
  </si>
  <si>
    <t>West Virginia: Federal TANF and State MOE Expenditures Summary by ACF-196 Spending Category, FY 2020</t>
  </si>
  <si>
    <t>Washington: Federal TANF and State MOE Expenditures Summary by ACF-196 Spending Category, FY 2020</t>
  </si>
  <si>
    <t>Virginia: Federal TANF and State MOE Expenditures Summary by ACF-196 Spending Category, FY 2020</t>
  </si>
  <si>
    <t>Vermont: Federal TANF and State MOE Expenditures Summary by ACF-196 Spending Category, FY 2020</t>
  </si>
  <si>
    <t>Utah: Federal TANF and State MOE Expenditures Summary by ACF-196 Spending Category, FY 2020</t>
  </si>
  <si>
    <t>Texas: Federal TANF and State MOE Expenditures Summary by ACF-196 Spending Category, FY 2020</t>
  </si>
  <si>
    <t>Tennessee: Federal TANF and State MOE Expenditures Summary by ACF-196 Spending Category, FY 2020</t>
  </si>
  <si>
    <t>South Dakota: Federal TANF and State MOE Expenditures Summary by ACF-196 Spending Category, FY 2020</t>
  </si>
  <si>
    <t>South Carolina: Federal TANF and State MOE Expenditures Summary by ACF-196 Spending Category, FY 2020</t>
  </si>
  <si>
    <t>Rhode Island: Federal TANF and State MOE Expenditures Summary by ACF-196 Spending Category, FY 2020</t>
  </si>
  <si>
    <t>Pennsylvania: Federal TANF and State MOE Expenditures Summary by ACF-196 Spending Category, FY 2020</t>
  </si>
  <si>
    <t>Oregon: Federal TANF and State MOE Expenditures Summary by ACF-196 Spending Category, FY 2020</t>
  </si>
  <si>
    <t>Oklahoma: Federal TANF and State MOE Expenditures Summary by ACF-196 Spending Category, FY 2020</t>
  </si>
  <si>
    <t>Ohio: Federal TANF and State MOE Expenditures Summary by ACF-196 Spending Category, FY 2020</t>
  </si>
  <si>
    <t>North Dakota: Federal TANF and State MOE Expenditures Summary by ACF-196 Spending Category, FY 2020</t>
  </si>
  <si>
    <t>North Carolina: Federal TANF and State MOE Expenditures Summary by ACF-196 Spending Category, FY 2020</t>
  </si>
  <si>
    <t>New York: Federal TANF and State MOE Expenditures Summary by ACF-196 Spending Category, FY 2020</t>
  </si>
  <si>
    <t>New Mexico: Federal TANF and State MOE Expenditures Summary by ACF-196 Spending Category, FY 2020</t>
  </si>
  <si>
    <t>New Jersey: Federal TANF and State MOE Expenditures Summary by ACF-196 Spending Category, FY 2020</t>
  </si>
  <si>
    <t>New Hampshire: Federal TANF and State MOE Expenditures Summary by ACF-196 Spending Category, FY 2020</t>
  </si>
  <si>
    <t>Nevada: Federal TANF and State MOE Expenditures Summary by ACF-196 Spending Category, FY 2020</t>
  </si>
  <si>
    <t>Nebraska: Federal TANF and State MOE Expenditures Summary by ACF-196 Spending Category, FY 2020</t>
  </si>
  <si>
    <t>Montana: Federal TANF and State MOE Expenditures Summary by ACF-196 Spending Category, FY 2020</t>
  </si>
  <si>
    <t>Missouri: Federal TANF and State MOE Expenditures Summary by ACF-196 Spending Category, FY 2020</t>
  </si>
  <si>
    <t>Mississippi: Federal TANF and State MOE Expenditures Summary by ACF-196 Spending Category, FY 2020</t>
  </si>
  <si>
    <t>Minnesota: Federal TANF and State MOE Expenditures Summary by ACF-196 Spending Category, FY 2020</t>
  </si>
  <si>
    <t>Michigan: Federal TANF and State MOE Expenditures Summary by ACF-196 Spending Category, FY 2020</t>
  </si>
  <si>
    <t>Massachusetts: Federal TANF and State MOE Expenditures Summary by ACF-196 Spending Category, FY 2020</t>
  </si>
  <si>
    <t>Maryland: Federal TANF and State MOE Expenditures Summary by ACF-196 Spending Category, FY 2020</t>
  </si>
  <si>
    <t>Maine: Federal TANF and State MOE Expenditures Summary by ACF-196 Spending Category, FY 2020</t>
  </si>
  <si>
    <t>Louisiana: Federal TANF and State MOE Expenditures Summary by ACF-196 Spending Category, FY 2020</t>
  </si>
  <si>
    <t>Kentucky: Federal TANF and State MOE Expenditures Summary by ACF-196 Spending Category, FY 2020</t>
  </si>
  <si>
    <t>Kansas: Federal TANF and State MOE Expenditures Summary by ACF-196 Spending Category, FY 2020</t>
  </si>
  <si>
    <t>Iowa: Federal TANF and State MOE Expenditures Summary by ACF-196 Spending Category, FY 2020</t>
  </si>
  <si>
    <t>Indiana: Federal TANF and State MOE Expenditures Summary by ACF-196 Spending Category, FY 2020</t>
  </si>
  <si>
    <t>Illinois: Federal TANF and State MOE Expenditures Summary by ACF-196 Spending Category, FY 2020</t>
  </si>
  <si>
    <t>Idaho: Federal TANF and State MOE Expenditures Summary by ACF-196 Spending Category, FY 2020</t>
  </si>
  <si>
    <t>Hawaii: Federal TANF and State MOE Expenditures Summary by ACF-196 Spending Category, FY 2020</t>
  </si>
  <si>
    <t>Georgia: Federal TANF and State MOE Expenditures Summary by ACF-196 Spending Category, FY 2020</t>
  </si>
  <si>
    <t>Florida: Federal TANF and State MOE Expenditures Summary by ACF-196 Spending Category, FY 2020</t>
  </si>
  <si>
    <t>District of Columbia: Federal TANF and State MOE Expenditures Summary by ACF-196 Spending Category, FY 2020</t>
  </si>
  <si>
    <t>Delaware: Federal TANF and State MOE Expenditures Summary by ACF-196 Spending Category, FY 2020</t>
  </si>
  <si>
    <t>Connecticut: Federal TANF and State MOE Expenditures Summary by ACF-196 Spending Category, FY 2020</t>
  </si>
  <si>
    <t>Colorado: Federal TANF and State MOE Expenditures Summary by ACF-196 Spending Category, FY 2020</t>
  </si>
  <si>
    <t>California: Federal TANF and State MOE Expenditures Summary by ACF-196 Spending Category, FY 2020</t>
  </si>
  <si>
    <t>Arkansas: Federal TANF and State MOE Expenditures Summary by ACF-196 Spending Category, FY 2020</t>
  </si>
  <si>
    <t>Arizona: Federal TANF and State MOE Expenditures Summary by ACF-196 Spending Category, FY 2020</t>
  </si>
  <si>
    <t>Alaska: Federal TANF and State MOE Expenditures Summary by ACF-196 Spending Category, FY 2020</t>
  </si>
  <si>
    <t>Alabama: Federal TANF and State MOE Expenditures Summary by ACF-196 Spending Category, FY 2020</t>
  </si>
  <si>
    <t>C.3.: Analysis of State MOE Spending Levels in FY 2020</t>
  </si>
  <si>
    <t>C.2.:  State MOE Expenditures in FY 2020</t>
  </si>
  <si>
    <t>C.1.: Federal TANF Expenditures in FY 2020</t>
  </si>
  <si>
    <t>B.: Total Federal TANF and State MOE Expenditures in FY 2020</t>
  </si>
  <si>
    <t>A.6.: Summary of Federal TANF Funds, FY 2020</t>
  </si>
  <si>
    <t>A.5.: Breakdown of Total Federal TANF Funds Available in FY 2020</t>
  </si>
  <si>
    <t>FY 2020 Federal TANF Funds</t>
  </si>
  <si>
    <t>Total FY 2020 Federal Awards</t>
  </si>
  <si>
    <t>FY 2020 Total MOE</t>
  </si>
  <si>
    <t>FY 2020</t>
  </si>
  <si>
    <t>A.1.: Federal TANF and State MOE Expenditures Summary by ACF-196 Spending Category, FY 2020</t>
  </si>
  <si>
    <t>Federal TANF and State MOE Expenditures by ACF-196 Spending Category: Comparisons between FY 2019 and FY 2020</t>
  </si>
  <si>
    <t>Use of Federal TANF and State MOE Funds by Activity: Comparisons between FY 2019 and FY 2020</t>
  </si>
  <si>
    <t>Comparisons of MOE Spending between FY 2019 and FY 2020</t>
  </si>
  <si>
    <t>A.4.: Comparisons of MOE Spending between FY 2019 and FY 2020</t>
  </si>
  <si>
    <t>A.3.: Use of Federal TANF and State MOE Funds by Activity: Comparisons between FY 2019 and FY 2020</t>
  </si>
  <si>
    <t>A.2.: Federal TANF and State MOE Expenditures by ACF-196 Spending Category:  Comparisons between FY 2019 and FY 2020</t>
  </si>
  <si>
    <r>
      <rPr>
        <b/>
        <sz val="7.5"/>
        <rFont val="Arial"/>
        <family val="2"/>
      </rPr>
      <t xml:space="preserve">FY 2020
FEDERAL AWARDS
</t>
    </r>
    <r>
      <rPr>
        <sz val="7.5"/>
        <rFont val="Arial"/>
        <family val="2"/>
      </rPr>
      <t>State Family Assistance Grants + Contingency Funds</t>
    </r>
  </si>
  <si>
    <r>
      <rPr>
        <b/>
        <sz val="7.5"/>
        <rFont val="Arial"/>
        <family val="2"/>
      </rPr>
      <t>TOTAL FEDERAL FUNDS</t>
    </r>
    <r>
      <rPr>
        <sz val="7.5"/>
        <rFont val="Arial"/>
        <family val="2"/>
      </rPr>
      <t xml:space="preserve">
FY 2020 Federal Awards + Carryover from Previous Fiscal Years</t>
    </r>
  </si>
  <si>
    <r>
      <rPr>
        <b/>
        <sz val="7.5"/>
        <color rgb="FF000000"/>
        <rFont val="Arial"/>
        <family val="2"/>
      </rPr>
      <t>FEDERAL FUNDS AVAILABLE FOR TANF</t>
    </r>
    <r>
      <rPr>
        <sz val="7.5"/>
        <color indexed="8"/>
        <rFont val="Arial"/>
        <family val="2"/>
      </rPr>
      <t xml:space="preserve">
(Total Federal Funds minus Transfers)</t>
    </r>
  </si>
  <si>
    <t>1. Awarded</t>
  </si>
  <si>
    <t>2. Transferred to CCDF Discretionary</t>
  </si>
  <si>
    <t>3. Transfered to SSBG</t>
  </si>
  <si>
    <t>4. Adjusted Award</t>
  </si>
  <si>
    <t>5. Carryover</t>
  </si>
  <si>
    <t>6. Basic Assistance</t>
  </si>
  <si>
    <t xml:space="preserve">   6.a. Basic Assistance -
(excluding Relative Foster Care Maintenance Payments and Adoption and Guardianship Subsidies)</t>
  </si>
  <si>
    <t xml:space="preserve">   6.b. Basic Assistance -
Relative Foster Care Maintenance Payments and Adoption and Guardianship Subsidies</t>
  </si>
  <si>
    <t>7. Assistance Authorized Solely Under Prior Law</t>
  </si>
  <si>
    <t xml:space="preserve">   7.a. Assistance Authorized Solely Under Prior Law -
Foster Care Payments</t>
  </si>
  <si>
    <t xml:space="preserve">   7.b. Assistance Authorized Solely Under Prior Law-
Juvenile Justice Payments</t>
  </si>
  <si>
    <t xml:space="preserve">   7.c. Assistance Authorized Solely Under Prior Law -
Emergency Assistance Authorized Solely Under Prior Law</t>
  </si>
  <si>
    <t>8. Non-Assistance Authorized Solely Under Prior Law</t>
  </si>
  <si>
    <t xml:space="preserve">   8.a. Non-Assistance Authorized Solely Under Prior Law -
Child Welfare or Foster Care Services</t>
  </si>
  <si>
    <t xml:space="preserve">   8.b. Non-Assistance Authorized Solely Under Prior Law -
Juvenile Justice Services</t>
  </si>
  <si>
    <t xml:space="preserve">   8.c. Non-Assistance Authorized Solely Under Prior Law -
Emergency Services Authorized Solely Under Prior Law</t>
  </si>
  <si>
    <t>9. Work, Education, and Training Activities</t>
  </si>
  <si>
    <t xml:space="preserve">   9.a. Work, Education, and Training Activities -
Subsidized Employment</t>
  </si>
  <si>
    <t xml:space="preserve">   9.b. Work, Education, and Training Activities -
Education and Training</t>
  </si>
  <si>
    <t xml:space="preserve">   9.c. Work, Education, and Training Activities -
Additional Work Activities</t>
  </si>
  <si>
    <t>10. Work Supports</t>
  </si>
  <si>
    <t>11. Early Care and Education</t>
  </si>
  <si>
    <t xml:space="preserve">   11.a. Early Care and Education -
Child Care (Assistance and Non-Assistance)</t>
  </si>
  <si>
    <t xml:space="preserve">   11.b. Early Care and Education -
Pre-Kindergarten/Head Start</t>
  </si>
  <si>
    <t>12. Financial Education and Asset Development</t>
  </si>
  <si>
    <t>13. Refundable Earned Income Tax Credits</t>
  </si>
  <si>
    <t>14. Non-EITC Refundable State Tax Credits</t>
  </si>
  <si>
    <t>15. Non-Recurrent Short Term Benefits</t>
  </si>
  <si>
    <t>16. Supportive Services</t>
  </si>
  <si>
    <t>17. Services for Children and Youth</t>
  </si>
  <si>
    <t>18. Prevention of Out-of-Wedlock Pregnancies</t>
  </si>
  <si>
    <t>19. Fatherhood and Two-Parent Family Formation and Maintenance Programs</t>
  </si>
  <si>
    <t>20. Child Welfare Services</t>
  </si>
  <si>
    <t xml:space="preserve">   20.a. Child Welfare Services -
Family Support/Family Preservation /Reunification Services</t>
  </si>
  <si>
    <t xml:space="preserve">   20.b. Child Welfare Services -
Adoption Services</t>
  </si>
  <si>
    <t xml:space="preserve">   20.c. Child Welfare Services -
Additional Child Welfare Services</t>
  </si>
  <si>
    <t>21. Home Visiting Programs</t>
  </si>
  <si>
    <t>22. Program Management</t>
  </si>
  <si>
    <t xml:space="preserve">   22.a. Program Management -
Administrative Costs</t>
  </si>
  <si>
    <t xml:space="preserve">   22.b. Program Management -
Assessment/Service Provision</t>
  </si>
  <si>
    <t xml:space="preserve">   22.c. Program Management -
Systems</t>
  </si>
  <si>
    <t>23. Other</t>
  </si>
  <si>
    <t>24. Total Expenditures</t>
  </si>
  <si>
    <t>27. Federal Unliquidated Obligations</t>
  </si>
  <si>
    <t>28. Unobligated Balance</t>
  </si>
  <si>
    <r>
      <rPr>
        <b/>
        <sz val="11"/>
        <color rgb="FF000000"/>
        <rFont val="Arial"/>
        <family val="2"/>
      </rPr>
      <t>Federal Funds</t>
    </r>
    <r>
      <rPr>
        <sz val="11"/>
        <color rgb="FF000000"/>
        <rFont val="Arial"/>
        <family val="2"/>
      </rPr>
      <t xml:space="preserve">
FY 2019</t>
    </r>
  </si>
  <si>
    <r>
      <rPr>
        <b/>
        <sz val="11"/>
        <color rgb="FF000000"/>
        <rFont val="Arial"/>
        <family val="2"/>
      </rPr>
      <t>Federal Funds</t>
    </r>
    <r>
      <rPr>
        <sz val="11"/>
        <color rgb="FF000000"/>
        <rFont val="Arial"/>
        <family val="2"/>
      </rPr>
      <t xml:space="preserve">
FY 2020</t>
    </r>
  </si>
  <si>
    <r>
      <rPr>
        <b/>
        <sz val="11"/>
        <color rgb="FF000000"/>
        <rFont val="Arial"/>
        <family val="2"/>
      </rPr>
      <t>State MOE in TANF and Separate State Programs</t>
    </r>
    <r>
      <rPr>
        <sz val="11"/>
        <color rgb="FF000000"/>
        <rFont val="Arial"/>
        <family val="2"/>
      </rPr>
      <t xml:space="preserve">
FY 2019</t>
    </r>
  </si>
  <si>
    <r>
      <rPr>
        <b/>
        <sz val="11"/>
        <color rgb="FF000000"/>
        <rFont val="Arial"/>
        <family val="2"/>
      </rPr>
      <t>State MOE in TANF and Separate State Programs</t>
    </r>
    <r>
      <rPr>
        <sz val="11"/>
        <color rgb="FF000000"/>
        <rFont val="Arial"/>
        <family val="2"/>
      </rPr>
      <t xml:space="preserve">
FY 2020</t>
    </r>
  </si>
  <si>
    <r>
      <rPr>
        <b/>
        <sz val="11"/>
        <color rgb="FF000000"/>
        <rFont val="Arial"/>
        <family val="2"/>
      </rPr>
      <t>All Funds</t>
    </r>
    <r>
      <rPr>
        <sz val="11"/>
        <color rgb="FF000000"/>
        <rFont val="Arial"/>
        <family val="2"/>
      </rPr>
      <t xml:space="preserve">
FY 2019</t>
    </r>
  </si>
  <si>
    <r>
      <rPr>
        <b/>
        <sz val="11"/>
        <color rgb="FF000000"/>
        <rFont val="Arial"/>
        <family val="2"/>
      </rPr>
      <t>All Funds</t>
    </r>
    <r>
      <rPr>
        <sz val="11"/>
        <color rgb="FF000000"/>
        <rFont val="Arial"/>
        <family val="2"/>
      </rPr>
      <t xml:space="preserve">
FY 2020</t>
    </r>
  </si>
  <si>
    <r>
      <rPr>
        <b/>
        <sz val="11"/>
        <color rgb="FF000000"/>
        <rFont val="Arial"/>
        <family val="2"/>
      </rPr>
      <t xml:space="preserve">All Funds as a 
Percent of Total Funds Used
</t>
    </r>
    <r>
      <rPr>
        <sz val="11"/>
        <color rgb="FF000000"/>
        <rFont val="Arial"/>
        <family val="2"/>
      </rPr>
      <t>FY 2019</t>
    </r>
  </si>
  <si>
    <r>
      <rPr>
        <b/>
        <sz val="11"/>
        <color rgb="FF000000"/>
        <rFont val="Arial"/>
        <family val="2"/>
      </rPr>
      <t xml:space="preserve">All Funds as a 
Percent of Total Funds Used
</t>
    </r>
    <r>
      <rPr>
        <sz val="11"/>
        <color rgb="FF000000"/>
        <rFont val="Arial"/>
        <family val="2"/>
      </rPr>
      <t>FY 2020</t>
    </r>
  </si>
  <si>
    <t>F.: Appendix: Transitional Services for Employed and Job Access Expenditures in FY 2020</t>
  </si>
  <si>
    <r>
      <rPr>
        <b/>
        <sz val="7.5"/>
        <rFont val="Arial"/>
        <family val="2"/>
      </rPr>
      <t xml:space="preserve">CARRYOVER 
FROM PREVIOUS FISCAL YEARS 
</t>
    </r>
    <r>
      <rPr>
        <sz val="7.5"/>
        <rFont val="Arial"/>
        <family val="2"/>
      </rPr>
      <t>State Family Assistance Grant</t>
    </r>
  </si>
  <si>
    <t>Note: FY 2019 amounts represent what was reported as of September 10, 2020.</t>
  </si>
  <si>
    <t xml:space="preserve">Note: FY 2019 amounts represent what was reported as of September 10, 2020. </t>
  </si>
  <si>
    <t xml:space="preserve">   8.c. Non-Assistance Authorized Solely Under Prior Law -
Emergency Services </t>
  </si>
  <si>
    <t xml:space="preserve">   7.c. Assistance Authorized Solely Under Prior Law -
Emergency Assistance</t>
  </si>
  <si>
    <t xml:space="preserve">   8.c. Non-Assistance Authorized Solely Under Prior Law -
Emergency Services</t>
  </si>
  <si>
    <t xml:space="preserve">   7.c. Assistance Authorized Solely Under Prior Law -
Emergency Assistance </t>
  </si>
  <si>
    <t>Updated 9.22.2021</t>
  </si>
  <si>
    <t>Note: The reported FY 2020 financial data is current as of September 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</si>
</sst>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46" x14ac:knownFonts="1">
    <font>
      <sz val="11"/>
      <color theme="1"/>
      <name val="Calibri"/>
      <family val="2"/>
      <scheme val="minor"/>
    </font>
    <font>
      <sz val="10"/>
      <color indexed="8"/>
      <name val="Arial"/>
      <family val="2"/>
    </font>
    <font>
      <sz val="7.5"/>
      <color indexed="8"/>
      <name val="Arial"/>
      <family val="2"/>
    </font>
    <font>
      <sz val="10"/>
      <name val="Arial"/>
      <family val="2"/>
    </font>
    <font>
      <sz val="11"/>
      <color indexed="8"/>
      <name val="Calibri"/>
      <family val="2"/>
    </font>
    <font>
      <sz val="11"/>
      <color indexed="8"/>
      <name val="Arial"/>
      <family val="2"/>
    </font>
    <font>
      <b/>
      <sz val="7.5"/>
      <color indexed="8"/>
      <name val="Arial"/>
      <family val="2"/>
    </font>
    <font>
      <sz val="11"/>
      <color indexed="8"/>
      <name val="Arial"/>
      <family val="2"/>
    </font>
    <font>
      <sz val="8"/>
      <name val="Calibri"/>
      <family val="2"/>
    </font>
    <font>
      <u/>
      <sz val="10"/>
      <color indexed="12"/>
      <name val="Arial"/>
      <family val="2"/>
    </font>
    <font>
      <sz val="11"/>
      <color rgb="FF000000"/>
      <name val="Arial"/>
      <family val="2"/>
    </font>
    <font>
      <sz val="11"/>
      <color theme="1"/>
      <name val="Arial"/>
      <family val="2"/>
    </font>
    <font>
      <b/>
      <sz val="12"/>
      <color indexed="8"/>
      <name val="Arial"/>
      <family val="2"/>
    </font>
    <font>
      <sz val="11"/>
      <name val="Arial"/>
      <family val="2"/>
    </font>
    <font>
      <sz val="12"/>
      <color indexed="8"/>
      <name val="Arial"/>
      <family val="2"/>
    </font>
    <font>
      <sz val="14"/>
      <color rgb="FF000000"/>
      <name val="Arial"/>
      <family val="2"/>
    </font>
    <font>
      <b/>
      <sz val="11"/>
      <color rgb="FF000000"/>
      <name val="Arial"/>
      <family val="2"/>
    </font>
    <font>
      <b/>
      <sz val="12"/>
      <color rgb="FF000000"/>
      <name val="Arial"/>
      <family val="2"/>
    </font>
    <font>
      <sz val="14"/>
      <color indexed="8"/>
      <name val="Arial"/>
      <family val="2"/>
    </font>
    <font>
      <sz val="14"/>
      <color theme="1"/>
      <name val="Calibri"/>
      <family val="2"/>
      <scheme val="minor"/>
    </font>
    <font>
      <i/>
      <sz val="11"/>
      <color theme="1"/>
      <name val="Arial"/>
      <family val="2"/>
    </font>
    <font>
      <b/>
      <sz val="11"/>
      <color indexed="8"/>
      <name val="Arial"/>
      <family val="2"/>
    </font>
    <font>
      <b/>
      <sz val="11"/>
      <color theme="1"/>
      <name val="Arial"/>
      <family val="2"/>
    </font>
    <font>
      <sz val="12"/>
      <color theme="1"/>
      <name val="Arial"/>
      <family val="2"/>
    </font>
    <font>
      <sz val="7.5"/>
      <name val="Arial"/>
      <family val="2"/>
    </font>
    <font>
      <b/>
      <sz val="7.5"/>
      <name val="Arial"/>
      <family val="2"/>
    </font>
    <font>
      <sz val="10"/>
      <color indexed="8"/>
      <name val="MS Shell Dlg 2"/>
      <charset val="1"/>
    </font>
    <font>
      <sz val="12"/>
      <name val="Arial"/>
      <family val="2"/>
    </font>
    <font>
      <sz val="11"/>
      <color theme="1"/>
      <name val="Calibri"/>
      <family val="2"/>
      <scheme val="minor"/>
    </font>
    <font>
      <u/>
      <sz val="11"/>
      <color theme="10"/>
      <name val="Calibri"/>
      <family val="2"/>
      <scheme val="minor"/>
    </font>
    <font>
      <b/>
      <i/>
      <sz val="11"/>
      <color theme="1"/>
      <name val="Arial"/>
      <family val="2"/>
    </font>
    <font>
      <b/>
      <sz val="12"/>
      <color theme="1"/>
      <name val="Arial"/>
      <family val="2"/>
    </font>
    <font>
      <u/>
      <sz val="11"/>
      <color theme="10"/>
      <name val="Arial"/>
      <family val="2"/>
    </font>
    <font>
      <b/>
      <sz val="11"/>
      <color theme="1"/>
      <name val="Calibri"/>
      <family val="2"/>
      <scheme val="minor"/>
    </font>
    <font>
      <b/>
      <sz val="11"/>
      <color indexed="8"/>
      <name val="Calibri"/>
      <family val="2"/>
      <scheme val="minor"/>
    </font>
    <font>
      <i/>
      <sz val="11"/>
      <name val="Arial"/>
      <family val="2"/>
    </font>
    <font>
      <b/>
      <u/>
      <sz val="11"/>
      <color theme="10"/>
      <name val="Arial"/>
      <family val="2"/>
    </font>
    <font>
      <sz val="10"/>
      <color theme="1"/>
      <name val="Tahoma"/>
      <family val="2"/>
    </font>
    <font>
      <i/>
      <u/>
      <sz val="11"/>
      <color theme="10"/>
      <name val="Arial"/>
      <family val="2"/>
    </font>
    <font>
      <b/>
      <sz val="12"/>
      <color theme="1"/>
      <name val="Calibri"/>
      <family val="2"/>
      <scheme val="minor"/>
    </font>
    <font>
      <sz val="9"/>
      <color theme="1"/>
      <name val="Arial"/>
      <family val="2"/>
    </font>
    <font>
      <sz val="9"/>
      <color indexed="8"/>
      <name val="Arial"/>
      <family val="2"/>
    </font>
    <font>
      <b/>
      <sz val="9"/>
      <color theme="1"/>
      <name val="Arial"/>
      <family val="2"/>
    </font>
    <font>
      <sz val="11"/>
      <name val="Calibri"/>
      <family val="2"/>
      <scheme val="minor"/>
    </font>
    <font>
      <i/>
      <sz val="9"/>
      <color theme="1"/>
      <name val="Arial"/>
      <family val="2"/>
    </font>
    <font>
      <b/>
      <sz val="7.5"/>
      <color rgb="FF00000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rgb="FF000000"/>
      </patternFill>
    </fill>
    <fill>
      <patternFill patternType="solid">
        <fgColor theme="0" tint="-0.14999847407452621"/>
        <bgColor indexed="64"/>
      </patternFill>
    </fill>
    <fill>
      <patternFill patternType="solid">
        <fgColor rgb="FFC0C0C0"/>
        <bgColor indexed="64"/>
      </patternFill>
    </fill>
  </fills>
  <borders count="41">
    <border>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8"/>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64"/>
      </right>
      <top/>
      <bottom/>
      <diagonal/>
    </border>
    <border>
      <left style="thin">
        <color indexed="8"/>
      </left>
      <right/>
      <top style="thin">
        <color indexed="64"/>
      </top>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8"/>
      </left>
      <right style="double">
        <color indexed="64"/>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8"/>
      </bottom>
      <diagonal/>
    </border>
    <border>
      <left style="thin">
        <color indexed="8"/>
      </left>
      <right style="double">
        <color indexed="64"/>
      </right>
      <top/>
      <bottom style="thin">
        <color indexed="8"/>
      </bottom>
      <diagonal/>
    </border>
    <border>
      <left style="double">
        <color indexed="64"/>
      </left>
      <right style="double">
        <color indexed="64"/>
      </right>
      <top/>
      <bottom/>
      <diagonal/>
    </border>
    <border>
      <left style="double">
        <color indexed="64"/>
      </left>
      <right style="double">
        <color indexed="64"/>
      </right>
      <top style="thin">
        <color indexed="8"/>
      </top>
      <bottom style="thin">
        <color indexed="8"/>
      </bottom>
      <diagonal/>
    </border>
    <border>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indexed="8"/>
      </right>
      <top style="thin">
        <color indexed="8"/>
      </top>
      <bottom style="thin">
        <color indexed="64"/>
      </bottom>
      <diagonal/>
    </border>
    <border>
      <left style="thin">
        <color rgb="FF000000"/>
      </left>
      <right style="thin">
        <color indexed="8"/>
      </right>
      <top style="thin">
        <color indexed="64"/>
      </top>
      <bottom style="thin">
        <color indexed="64"/>
      </bottom>
      <diagonal/>
    </border>
    <border>
      <left style="thin">
        <color rgb="FF000000"/>
      </left>
      <right style="thin">
        <color indexed="8"/>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8"/>
      </right>
      <top/>
      <bottom style="thin">
        <color indexed="64"/>
      </bottom>
      <diagonal/>
    </border>
    <border>
      <left/>
      <right style="thin">
        <color indexed="8"/>
      </right>
      <top/>
      <bottom style="thin">
        <color indexed="8"/>
      </bottom>
      <diagonal/>
    </border>
    <border>
      <left/>
      <right style="thin">
        <color indexed="8"/>
      </right>
      <top style="thin">
        <color indexed="64"/>
      </top>
      <bottom/>
      <diagonal/>
    </border>
    <border>
      <left style="double">
        <color indexed="64"/>
      </left>
      <right/>
      <top style="thin">
        <color indexed="64"/>
      </top>
      <bottom/>
      <diagonal/>
    </border>
    <border>
      <left style="thin">
        <color indexed="8"/>
      </left>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right style="double">
        <color indexed="64"/>
      </right>
      <top/>
      <bottom style="thin">
        <color indexed="8"/>
      </bottom>
      <diagonal/>
    </border>
    <border>
      <left style="double">
        <color indexed="64"/>
      </left>
      <right style="double">
        <color indexed="64"/>
      </right>
      <top/>
      <bottom style="thin">
        <color indexed="8"/>
      </bottom>
      <diagonal/>
    </border>
  </borders>
  <cellStyleXfs count="14">
    <xf numFmtId="0" fontId="0" fillId="0" borderId="0"/>
    <xf numFmtId="43" fontId="3"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applyNumberFormat="0"/>
    <xf numFmtId="0" fontId="1" fillId="0" borderId="0"/>
    <xf numFmtId="9" fontId="3" fillId="0" borderId="0" applyFont="0" applyFill="0" applyBorder="0" applyAlignment="0" applyProtection="0"/>
    <xf numFmtId="44" fontId="1" fillId="0" borderId="0"/>
    <xf numFmtId="0" fontId="26" fillId="0" borderId="0"/>
    <xf numFmtId="0" fontId="1" fillId="0" borderId="0"/>
    <xf numFmtId="43" fontId="27" fillId="0" borderId="0" applyFont="0" applyFill="0" applyBorder="0" applyAlignment="0" applyProtection="0"/>
    <xf numFmtId="0" fontId="27" fillId="0" borderId="0"/>
    <xf numFmtId="0" fontId="29" fillId="0" borderId="0" applyNumberFormat="0" applyFill="0" applyBorder="0" applyAlignment="0" applyProtection="0"/>
    <xf numFmtId="0" fontId="37" fillId="0" borderId="0"/>
    <xf numFmtId="9" fontId="28" fillId="0" borderId="0" applyFont="0" applyFill="0" applyBorder="0" applyAlignment="0" applyProtection="0"/>
  </cellStyleXfs>
  <cellXfs count="258">
    <xf numFmtId="0" fontId="0" fillId="0" borderId="0" xfId="0"/>
    <xf numFmtId="0" fontId="5" fillId="0" borderId="0" xfId="0" applyFont="1"/>
    <xf numFmtId="0" fontId="1" fillId="0" borderId="0" xfId="4" applyFont="1"/>
    <xf numFmtId="0" fontId="7" fillId="0" borderId="2" xfId="4" applyFont="1" applyBorder="1"/>
    <xf numFmtId="0" fontId="4" fillId="0" borderId="0" xfId="0" applyFont="1"/>
    <xf numFmtId="0" fontId="5" fillId="0" borderId="3" xfId="0" applyFont="1" applyFill="1" applyBorder="1" applyAlignment="1">
      <alignment horizontal="left" vertical="center" wrapText="1"/>
    </xf>
    <xf numFmtId="0" fontId="5" fillId="0" borderId="0" xfId="0" applyFont="1"/>
    <xf numFmtId="0" fontId="5" fillId="0" borderId="3" xfId="0" applyFont="1" applyBorder="1"/>
    <xf numFmtId="0" fontId="0" fillId="0" borderId="0" xfId="0"/>
    <xf numFmtId="0" fontId="5" fillId="0" borderId="2" xfId="4" applyFont="1" applyFill="1" applyBorder="1" applyAlignment="1">
      <alignment vertical="center" wrapText="1"/>
    </xf>
    <xf numFmtId="0" fontId="5" fillId="0" borderId="2" xfId="4" applyFont="1" applyBorder="1"/>
    <xf numFmtId="164" fontId="5" fillId="0" borderId="2" xfId="4" applyNumberFormat="1" applyFont="1" applyFill="1" applyBorder="1"/>
    <xf numFmtId="164" fontId="0" fillId="0" borderId="0" xfId="0" applyNumberFormat="1"/>
    <xf numFmtId="164" fontId="10" fillId="3" borderId="13" xfId="0" applyNumberFormat="1" applyFont="1" applyFill="1" applyBorder="1" applyAlignment="1">
      <alignment horizontal="right" vertical="top" wrapText="1"/>
    </xf>
    <xf numFmtId="0" fontId="7" fillId="0" borderId="5" xfId="4" applyFont="1" applyFill="1" applyBorder="1" applyAlignment="1">
      <alignment vertical="center" wrapText="1"/>
    </xf>
    <xf numFmtId="0" fontId="7" fillId="0" borderId="5" xfId="4" applyFont="1" applyBorder="1"/>
    <xf numFmtId="164" fontId="10" fillId="0" borderId="15" xfId="4" applyNumberFormat="1" applyFont="1" applyFill="1" applyBorder="1"/>
    <xf numFmtId="164" fontId="5" fillId="4" borderId="12" xfId="4" applyNumberFormat="1" applyFont="1" applyFill="1" applyBorder="1"/>
    <xf numFmtId="164" fontId="5" fillId="0" borderId="19" xfId="4" applyNumberFormat="1" applyFont="1" applyFill="1" applyBorder="1"/>
    <xf numFmtId="165" fontId="11" fillId="6" borderId="13" xfId="0" applyNumberFormat="1" applyFont="1" applyFill="1" applyBorder="1"/>
    <xf numFmtId="164" fontId="5" fillId="4" borderId="24" xfId="4" applyNumberFormat="1" applyFont="1" applyFill="1" applyBorder="1"/>
    <xf numFmtId="0" fontId="11" fillId="0" borderId="0" xfId="0" applyFont="1" applyBorder="1"/>
    <xf numFmtId="0" fontId="11" fillId="0" borderId="0" xfId="0" applyFont="1"/>
    <xf numFmtId="0" fontId="11" fillId="0" borderId="0" xfId="0" applyFont="1" applyBorder="1" applyAlignment="1">
      <alignment horizontal="left"/>
    </xf>
    <xf numFmtId="0" fontId="11" fillId="0" borderId="0" xfId="0" applyFont="1" applyBorder="1" applyAlignment="1">
      <alignment horizontal="left" wrapText="1"/>
    </xf>
    <xf numFmtId="164" fontId="11" fillId="3" borderId="13" xfId="0" applyNumberFormat="1" applyFont="1" applyFill="1" applyBorder="1"/>
    <xf numFmtId="164" fontId="11" fillId="6" borderId="13" xfId="0" applyNumberFormat="1" applyFont="1" applyFill="1" applyBorder="1"/>
    <xf numFmtId="164" fontId="5" fillId="0" borderId="13" xfId="0" applyNumberFormat="1" applyFont="1" applyBorder="1"/>
    <xf numFmtId="164" fontId="5" fillId="0" borderId="2" xfId="4" applyNumberFormat="1" applyFont="1" applyFill="1" applyBorder="1"/>
    <xf numFmtId="0" fontId="11" fillId="0" borderId="13" xfId="0" applyFont="1" applyBorder="1"/>
    <xf numFmtId="0" fontId="11" fillId="0" borderId="13" xfId="0" applyFont="1" applyBorder="1" applyAlignment="1">
      <alignment horizontal="right"/>
    </xf>
    <xf numFmtId="164" fontId="11" fillId="0" borderId="13" xfId="0" applyNumberFormat="1" applyFont="1" applyBorder="1"/>
    <xf numFmtId="0" fontId="0" fillId="0" borderId="0" xfId="0" applyAlignment="1">
      <alignment wrapText="1"/>
    </xf>
    <xf numFmtId="0" fontId="5" fillId="0" borderId="0" xfId="0" applyFont="1" applyAlignment="1">
      <alignment wrapText="1"/>
    </xf>
    <xf numFmtId="0" fontId="0" fillId="0" borderId="0" xfId="0" applyNumberFormat="1"/>
    <xf numFmtId="164" fontId="4" fillId="0" borderId="0" xfId="0" applyNumberFormat="1" applyFont="1"/>
    <xf numFmtId="164" fontId="11" fillId="0" borderId="0" xfId="0" applyNumberFormat="1" applyFont="1"/>
    <xf numFmtId="0" fontId="0" fillId="0" borderId="0" xfId="0" applyFill="1"/>
    <xf numFmtId="164" fontId="5" fillId="0" borderId="2" xfId="4" quotePrefix="1" applyNumberFormat="1" applyFont="1" applyFill="1" applyBorder="1"/>
    <xf numFmtId="165" fontId="20" fillId="0" borderId="13" xfId="0" applyNumberFormat="1" applyFont="1" applyFill="1" applyBorder="1" applyAlignment="1">
      <alignment horizontal="right"/>
    </xf>
    <xf numFmtId="164" fontId="5" fillId="0" borderId="0" xfId="0" applyNumberFormat="1" applyFont="1" applyBorder="1"/>
    <xf numFmtId="164" fontId="10" fillId="0" borderId="26" xfId="4" applyNumberFormat="1" applyFont="1" applyFill="1" applyBorder="1"/>
    <xf numFmtId="164" fontId="5" fillId="0" borderId="27" xfId="0" applyNumberFormat="1" applyFont="1" applyBorder="1"/>
    <xf numFmtId="164" fontId="5" fillId="0" borderId="28" xfId="0" applyNumberFormat="1" applyFont="1" applyBorder="1"/>
    <xf numFmtId="164" fontId="5" fillId="0" borderId="29" xfId="0" applyNumberFormat="1" applyFont="1" applyBorder="1"/>
    <xf numFmtId="164" fontId="10" fillId="0" borderId="30" xfId="4" applyNumberFormat="1" applyFont="1" applyFill="1" applyBorder="1"/>
    <xf numFmtId="164" fontId="5" fillId="0" borderId="31" xfId="0" applyNumberFormat="1" applyFont="1" applyBorder="1"/>
    <xf numFmtId="164" fontId="5" fillId="0" borderId="17" xfId="0" applyNumberFormat="1" applyFont="1" applyBorder="1"/>
    <xf numFmtId="164" fontId="5" fillId="0" borderId="4" xfId="0" applyNumberFormat="1" applyFont="1" applyBorder="1"/>
    <xf numFmtId="164" fontId="5" fillId="0" borderId="32" xfId="0" applyNumberFormat="1" applyFont="1" applyBorder="1"/>
    <xf numFmtId="164" fontId="11" fillId="0" borderId="0" xfId="0" applyNumberFormat="1" applyFont="1" applyBorder="1"/>
    <xf numFmtId="0" fontId="5" fillId="0" borderId="13" xfId="4" applyFont="1" applyFill="1" applyBorder="1" applyAlignment="1">
      <alignment vertical="center" wrapText="1"/>
    </xf>
    <xf numFmtId="0" fontId="5" fillId="0" borderId="13" xfId="4" applyFont="1" applyBorder="1"/>
    <xf numFmtId="0" fontId="5" fillId="0" borderId="21" xfId="4" applyFont="1" applyBorder="1"/>
    <xf numFmtId="164" fontId="5" fillId="0" borderId="13" xfId="4" applyNumberFormat="1" applyFont="1" applyFill="1" applyBorder="1"/>
    <xf numFmtId="0" fontId="6" fillId="2" borderId="13" xfId="4" applyFont="1" applyFill="1" applyBorder="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left" wrapText="1"/>
    </xf>
    <xf numFmtId="0" fontId="11" fillId="0" borderId="0" xfId="0" applyFont="1" applyBorder="1" applyAlignment="1">
      <alignment horizontal="left" wrapText="1"/>
    </xf>
    <xf numFmtId="0" fontId="13" fillId="0" borderId="13" xfId="4" applyFont="1" applyBorder="1"/>
    <xf numFmtId="164" fontId="13" fillId="0" borderId="13" xfId="0" applyNumberFormat="1" applyFont="1" applyFill="1" applyBorder="1" applyAlignment="1">
      <alignment horizontal="right" vertical="top"/>
    </xf>
    <xf numFmtId="164" fontId="5" fillId="0" borderId="13" xfId="4" applyNumberFormat="1" applyFont="1" applyFill="1" applyBorder="1" applyAlignment="1">
      <alignment vertical="center" wrapText="1"/>
    </xf>
    <xf numFmtId="164" fontId="5" fillId="0" borderId="13" xfId="4" applyNumberFormat="1" applyFont="1" applyBorder="1"/>
    <xf numFmtId="164" fontId="5" fillId="0" borderId="21" xfId="4" applyNumberFormat="1" applyFont="1" applyBorder="1"/>
    <xf numFmtId="0" fontId="5" fillId="0" borderId="0" xfId="0" applyFont="1" applyBorder="1" applyAlignment="1">
      <alignment horizontal="left" wrapText="1"/>
    </xf>
    <xf numFmtId="0" fontId="11" fillId="0" borderId="0" xfId="0"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Alignment="1"/>
    <xf numFmtId="0" fontId="0" fillId="0" borderId="0" xfId="0" applyAlignment="1"/>
    <xf numFmtId="0" fontId="22" fillId="0" borderId="0" xfId="0" applyFont="1" applyBorder="1" applyAlignment="1"/>
    <xf numFmtId="0" fontId="22" fillId="0" borderId="0" xfId="0" applyFont="1" applyAlignment="1"/>
    <xf numFmtId="0" fontId="21" fillId="0" borderId="0" xfId="0" applyFont="1" applyBorder="1" applyAlignment="1">
      <alignment horizontal="left"/>
    </xf>
    <xf numFmtId="0" fontId="12" fillId="0" borderId="13" xfId="0" applyFont="1" applyFill="1" applyBorder="1" applyAlignment="1">
      <alignment horizontal="left" vertical="center" wrapText="1"/>
    </xf>
    <xf numFmtId="164" fontId="21" fillId="0" borderId="13" xfId="0" applyNumberFormat="1" applyFont="1" applyBorder="1" applyAlignment="1">
      <alignment horizontal="right"/>
    </xf>
    <xf numFmtId="165" fontId="30" fillId="0" borderId="13" xfId="0" applyNumberFormat="1" applyFont="1" applyFill="1" applyBorder="1" applyAlignment="1">
      <alignment horizontal="right"/>
    </xf>
    <xf numFmtId="0" fontId="5" fillId="0" borderId="16" xfId="0" applyFont="1" applyBorder="1" applyAlignment="1"/>
    <xf numFmtId="0" fontId="0" fillId="0" borderId="16" xfId="0" applyBorder="1" applyAlignment="1"/>
    <xf numFmtId="0" fontId="0" fillId="0" borderId="7" xfId="0" applyBorder="1" applyAlignment="1"/>
    <xf numFmtId="0" fontId="5" fillId="0" borderId="0" xfId="0" applyFont="1" applyBorder="1" applyAlignment="1">
      <alignment horizontal="left" wrapText="1"/>
    </xf>
    <xf numFmtId="0" fontId="23" fillId="0" borderId="13" xfId="0" applyFont="1" applyBorder="1" applyAlignment="1">
      <alignment wrapText="1"/>
    </xf>
    <xf numFmtId="0" fontId="20" fillId="0" borderId="13" xfId="0" applyFont="1" applyBorder="1" applyAlignment="1">
      <alignment horizontal="left" wrapText="1" indent="1"/>
    </xf>
    <xf numFmtId="0" fontId="31" fillId="0" borderId="13" xfId="0" applyFont="1" applyBorder="1" applyAlignment="1">
      <alignment wrapText="1"/>
    </xf>
    <xf numFmtId="0" fontId="23" fillId="0" borderId="0" xfId="0" applyFont="1" applyBorder="1" applyAlignment="1"/>
    <xf numFmtId="0" fontId="12" fillId="0" borderId="0" xfId="0" applyFont="1" applyFill="1" applyBorder="1" applyAlignment="1">
      <alignment horizontal="left" vertical="center"/>
    </xf>
    <xf numFmtId="0" fontId="31" fillId="0" borderId="0" xfId="0" applyFont="1" applyBorder="1" applyAlignment="1"/>
    <xf numFmtId="0" fontId="0" fillId="0" borderId="0" xfId="0" applyBorder="1"/>
    <xf numFmtId="0" fontId="2" fillId="7" borderId="13" xfId="4" applyFont="1" applyFill="1" applyBorder="1" applyAlignment="1">
      <alignment horizontal="center" vertical="center" wrapText="1"/>
    </xf>
    <xf numFmtId="164" fontId="5" fillId="7" borderId="13" xfId="4" applyNumberFormat="1" applyFont="1" applyFill="1" applyBorder="1"/>
    <xf numFmtId="164" fontId="13" fillId="7" borderId="13" xfId="0" applyNumberFormat="1" applyFont="1" applyFill="1" applyBorder="1" applyAlignment="1">
      <alignment horizontal="right" vertical="top"/>
    </xf>
    <xf numFmtId="0" fontId="22" fillId="0" borderId="0" xfId="0" applyFont="1" applyBorder="1"/>
    <xf numFmtId="0" fontId="32" fillId="0" borderId="0" xfId="11" applyFont="1" applyBorder="1" applyAlignment="1">
      <alignment horizontal="left" wrapText="1"/>
    </xf>
    <xf numFmtId="0" fontId="22" fillId="0" borderId="0" xfId="0" applyFont="1"/>
    <xf numFmtId="0" fontId="32" fillId="0" borderId="0" xfId="11" applyFont="1"/>
    <xf numFmtId="164" fontId="11" fillId="7" borderId="13" xfId="0" applyNumberFormat="1" applyFont="1" applyFill="1" applyBorder="1"/>
    <xf numFmtId="164" fontId="22" fillId="0" borderId="13" xfId="0" applyNumberFormat="1" applyFont="1" applyBorder="1"/>
    <xf numFmtId="165" fontId="20" fillId="7" borderId="13" xfId="0" applyNumberFormat="1" applyFont="1" applyFill="1" applyBorder="1" applyAlignment="1">
      <alignment horizontal="right"/>
    </xf>
    <xf numFmtId="164" fontId="22" fillId="7" borderId="13" xfId="0" applyNumberFormat="1" applyFont="1" applyFill="1" applyBorder="1"/>
    <xf numFmtId="165" fontId="0" fillId="0" borderId="0" xfId="0" applyNumberFormat="1"/>
    <xf numFmtId="0" fontId="0" fillId="3" borderId="0" xfId="0" applyFill="1"/>
    <xf numFmtId="0" fontId="32" fillId="0" borderId="0" xfId="11" applyFont="1" applyBorder="1" applyAlignment="1">
      <alignment vertical="center"/>
    </xf>
    <xf numFmtId="0" fontId="36" fillId="0" borderId="0" xfId="11" applyFont="1"/>
    <xf numFmtId="0" fontId="7" fillId="0" borderId="5" xfId="4" applyFont="1" applyFill="1" applyBorder="1"/>
    <xf numFmtId="164" fontId="13" fillId="0" borderId="13" xfId="4" applyNumberFormat="1" applyFont="1" applyFill="1" applyBorder="1"/>
    <xf numFmtId="0" fontId="5" fillId="0" borderId="0" xfId="0" applyFont="1" applyBorder="1" applyAlignment="1">
      <alignment horizontal="left" wrapText="1"/>
    </xf>
    <xf numFmtId="0" fontId="5" fillId="0" borderId="19" xfId="4" applyFont="1" applyFill="1" applyBorder="1" applyAlignment="1">
      <alignment vertical="center" wrapText="1"/>
    </xf>
    <xf numFmtId="164" fontId="5" fillId="0" borderId="12" xfId="4" applyNumberFormat="1" applyFont="1" applyFill="1" applyBorder="1"/>
    <xf numFmtId="0" fontId="5" fillId="0" borderId="19" xfId="4" applyFont="1" applyBorder="1"/>
    <xf numFmtId="164" fontId="5" fillId="0" borderId="33" xfId="4" applyNumberFormat="1" applyFont="1" applyFill="1" applyBorder="1"/>
    <xf numFmtId="0" fontId="10" fillId="0" borderId="0" xfId="0" applyFont="1"/>
    <xf numFmtId="164" fontId="18" fillId="0" borderId="0" xfId="0" applyNumberFormat="1" applyFont="1" applyBorder="1" applyAlignment="1"/>
    <xf numFmtId="0" fontId="22" fillId="7" borderId="14" xfId="0" applyFont="1" applyFill="1" applyBorder="1"/>
    <xf numFmtId="0" fontId="11" fillId="7" borderId="7" xfId="0" applyFont="1" applyFill="1" applyBorder="1"/>
    <xf numFmtId="0" fontId="22" fillId="7" borderId="13" xfId="0" applyFont="1" applyFill="1" applyBorder="1"/>
    <xf numFmtId="0" fontId="5" fillId="2" borderId="13" xfId="0" applyFont="1" applyFill="1" applyBorder="1" applyAlignment="1">
      <alignment horizontal="left"/>
    </xf>
    <xf numFmtId="0" fontId="5" fillId="2" borderId="13" xfId="0" applyFont="1" applyFill="1" applyBorder="1" applyAlignment="1">
      <alignment horizontal="center"/>
    </xf>
    <xf numFmtId="0" fontId="5" fillId="2" borderId="13" xfId="0" applyFont="1" applyFill="1" applyBorder="1" applyAlignment="1">
      <alignment horizontal="center" wrapText="1"/>
    </xf>
    <xf numFmtId="0" fontId="7" fillId="0" borderId="36" xfId="4" applyFont="1" applyFill="1" applyBorder="1" applyAlignment="1">
      <alignment vertical="center" wrapText="1"/>
    </xf>
    <xf numFmtId="164" fontId="5" fillId="0" borderId="4" xfId="4" applyNumberFormat="1" applyFont="1" applyFill="1" applyBorder="1"/>
    <xf numFmtId="0" fontId="40" fillId="0" borderId="0" xfId="0" applyFont="1"/>
    <xf numFmtId="0" fontId="41" fillId="0" borderId="0" xfId="0" applyFont="1"/>
    <xf numFmtId="0" fontId="40" fillId="0" borderId="0" xfId="0" applyNumberFormat="1" applyFont="1"/>
    <xf numFmtId="0" fontId="1" fillId="2" borderId="13" xfId="4" applyFont="1" applyFill="1" applyBorder="1" applyAlignment="1">
      <alignment horizontal="center" vertical="center" wrapText="1"/>
    </xf>
    <xf numFmtId="164" fontId="5" fillId="3" borderId="37" xfId="0" applyNumberFormat="1" applyFont="1" applyFill="1" applyBorder="1" applyAlignment="1">
      <alignment horizontal="right"/>
    </xf>
    <xf numFmtId="164" fontId="5" fillId="3" borderId="7" xfId="0" applyNumberFormat="1" applyFont="1" applyFill="1" applyBorder="1" applyAlignment="1">
      <alignment horizontal="right"/>
    </xf>
    <xf numFmtId="0" fontId="31" fillId="0" borderId="0" xfId="0" applyNumberFormat="1" applyFont="1"/>
    <xf numFmtId="0" fontId="31" fillId="0" borderId="0" xfId="0" applyFont="1" applyBorder="1"/>
    <xf numFmtId="0" fontId="0" fillId="0" borderId="0" xfId="0" applyFill="1" applyBorder="1" applyAlignment="1">
      <alignment horizontal="left"/>
    </xf>
    <xf numFmtId="0" fontId="31" fillId="0" borderId="0" xfId="0" applyFont="1" applyFill="1"/>
    <xf numFmtId="0" fontId="5" fillId="0" borderId="0" xfId="0" applyFont="1" applyFill="1" applyBorder="1" applyAlignment="1">
      <alignment horizontal="left"/>
    </xf>
    <xf numFmtId="164" fontId="0" fillId="0" borderId="0" xfId="0" applyNumberFormat="1" applyFill="1"/>
    <xf numFmtId="0" fontId="13" fillId="0" borderId="5" xfId="4" applyFont="1" applyFill="1" applyBorder="1"/>
    <xf numFmtId="0" fontId="43" fillId="0" borderId="0" xfId="0" applyFont="1" applyFill="1"/>
    <xf numFmtId="0" fontId="7" fillId="0" borderId="2" xfId="4" applyFont="1" applyFill="1" applyBorder="1"/>
    <xf numFmtId="164" fontId="5" fillId="0" borderId="21" xfId="4" applyNumberFormat="1" applyFont="1" applyFill="1" applyBorder="1"/>
    <xf numFmtId="0" fontId="5" fillId="0" borderId="5" xfId="4" applyFont="1" applyBorder="1"/>
    <xf numFmtId="0" fontId="5" fillId="0" borderId="0" xfId="0" applyFont="1" applyFill="1"/>
    <xf numFmtId="0" fontId="31" fillId="0" borderId="0" xfId="0" applyFont="1" applyAlignment="1"/>
    <xf numFmtId="0" fontId="12" fillId="0" borderId="0" xfId="0" applyFont="1" applyBorder="1" applyAlignment="1">
      <alignment wrapText="1"/>
    </xf>
    <xf numFmtId="0" fontId="33" fillId="3" borderId="0" xfId="0" applyFont="1" applyFill="1" applyBorder="1" applyAlignment="1">
      <alignment wrapText="1"/>
    </xf>
    <xf numFmtId="0" fontId="34" fillId="3" borderId="0" xfId="0" applyFont="1" applyFill="1" applyBorder="1" applyAlignment="1">
      <alignment wrapText="1"/>
    </xf>
    <xf numFmtId="0" fontId="14" fillId="3" borderId="0" xfId="0" applyFont="1" applyFill="1" applyBorder="1" applyAlignment="1">
      <alignment wrapText="1"/>
    </xf>
    <xf numFmtId="0" fontId="10" fillId="3" borderId="0" xfId="0" applyFont="1" applyFill="1" applyBorder="1" applyAlignment="1">
      <alignment vertical="center" wrapText="1"/>
    </xf>
    <xf numFmtId="0" fontId="10" fillId="3" borderId="0" xfId="0" applyFont="1" applyFill="1" applyBorder="1" applyAlignment="1">
      <alignment horizontal="left" vertical="center" wrapText="1"/>
    </xf>
    <xf numFmtId="164" fontId="13"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164" fontId="10" fillId="3" borderId="0" xfId="0" applyNumberFormat="1" applyFont="1" applyFill="1" applyBorder="1" applyAlignment="1">
      <alignment horizontal="left" vertical="center" wrapText="1"/>
    </xf>
    <xf numFmtId="164" fontId="10" fillId="3" borderId="0" xfId="0" applyNumberFormat="1" applyFont="1" applyFill="1" applyBorder="1" applyAlignment="1">
      <alignment vertical="center"/>
    </xf>
    <xf numFmtId="0" fontId="20" fillId="3" borderId="0" xfId="0" applyFont="1" applyFill="1" applyBorder="1" applyAlignment="1">
      <alignment horizontal="left" wrapText="1" indent="1"/>
    </xf>
    <xf numFmtId="164" fontId="35" fillId="3" borderId="0" xfId="0" applyNumberFormat="1" applyFont="1" applyFill="1" applyBorder="1" applyAlignment="1">
      <alignment horizontal="left" vertical="center" wrapText="1" indent="1"/>
    </xf>
    <xf numFmtId="0" fontId="0" fillId="3" borderId="0" xfId="0" applyFill="1" applyBorder="1"/>
    <xf numFmtId="10" fontId="20" fillId="0" borderId="13" xfId="0" applyNumberFormat="1" applyFont="1" applyFill="1" applyBorder="1" applyAlignment="1">
      <alignment horizontal="right"/>
    </xf>
    <xf numFmtId="0" fontId="23" fillId="0" borderId="13" xfId="0" applyFont="1" applyFill="1" applyBorder="1" applyAlignment="1">
      <alignment wrapText="1"/>
    </xf>
    <xf numFmtId="164" fontId="11" fillId="0" borderId="13" xfId="0" applyNumberFormat="1" applyFont="1" applyFill="1" applyBorder="1"/>
    <xf numFmtId="0" fontId="20" fillId="0" borderId="13" xfId="0" applyFont="1" applyFill="1" applyBorder="1" applyAlignment="1">
      <alignment horizontal="left" wrapText="1" indent="1"/>
    </xf>
    <xf numFmtId="164" fontId="22" fillId="3" borderId="13" xfId="0" applyNumberFormat="1" applyFont="1" applyFill="1" applyBorder="1"/>
    <xf numFmtId="164" fontId="22" fillId="6" borderId="13" xfId="0" applyNumberFormat="1" applyFont="1" applyFill="1" applyBorder="1"/>
    <xf numFmtId="165" fontId="22" fillId="6" borderId="13" xfId="0" applyNumberFormat="1" applyFont="1" applyFill="1" applyBorder="1"/>
    <xf numFmtId="164" fontId="11" fillId="3" borderId="13" xfId="0" applyNumberFormat="1" applyFont="1" applyFill="1" applyBorder="1" applyAlignment="1"/>
    <xf numFmtId="164" fontId="11" fillId="6" borderId="13" xfId="0" applyNumberFormat="1" applyFont="1" applyFill="1" applyBorder="1" applyAlignment="1"/>
    <xf numFmtId="165" fontId="11" fillId="6" borderId="13" xfId="0" applyNumberFormat="1" applyFont="1" applyFill="1" applyBorder="1" applyAlignment="1"/>
    <xf numFmtId="164" fontId="10" fillId="0" borderId="13" xfId="0" applyNumberFormat="1" applyFont="1" applyBorder="1" applyAlignment="1">
      <alignment horizontal="right"/>
    </xf>
    <xf numFmtId="165" fontId="11" fillId="0" borderId="13" xfId="0" applyNumberFormat="1" applyFont="1" applyBorder="1" applyAlignment="1">
      <alignment horizontal="right"/>
    </xf>
    <xf numFmtId="0" fontId="20" fillId="0" borderId="13" xfId="0" applyFont="1" applyBorder="1" applyAlignment="1">
      <alignment horizontal="left" wrapText="1"/>
    </xf>
    <xf numFmtId="164" fontId="10" fillId="0" borderId="13" xfId="0" applyNumberFormat="1" applyFont="1" applyFill="1" applyBorder="1" applyAlignment="1">
      <alignment horizontal="right"/>
    </xf>
    <xf numFmtId="164" fontId="11" fillId="0" borderId="13" xfId="0" applyNumberFormat="1" applyFont="1" applyBorder="1" applyAlignment="1">
      <alignment horizontal="right"/>
    </xf>
    <xf numFmtId="164" fontId="5" fillId="0" borderId="13" xfId="0" applyNumberFormat="1" applyFont="1" applyFill="1" applyBorder="1" applyAlignment="1">
      <alignment horizontal="right"/>
    </xf>
    <xf numFmtId="0" fontId="12" fillId="0" borderId="13" xfId="0" applyFont="1" applyFill="1" applyBorder="1" applyAlignment="1">
      <alignment horizontal="left" wrapText="1"/>
    </xf>
    <xf numFmtId="164" fontId="21" fillId="0" borderId="13" xfId="0" applyNumberFormat="1" applyFont="1" applyFill="1" applyBorder="1" applyAlignment="1">
      <alignment horizontal="right"/>
    </xf>
    <xf numFmtId="164" fontId="16" fillId="0" borderId="13" xfId="0" applyNumberFormat="1" applyFont="1" applyBorder="1" applyAlignment="1">
      <alignment horizontal="right"/>
    </xf>
    <xf numFmtId="165" fontId="22" fillId="0" borderId="13" xfId="0" applyNumberFormat="1" applyFont="1" applyBorder="1" applyAlignment="1">
      <alignment horizontal="right"/>
    </xf>
    <xf numFmtId="164" fontId="11" fillId="7" borderId="13" xfId="0" applyNumberFormat="1" applyFont="1" applyFill="1" applyBorder="1" applyAlignment="1"/>
    <xf numFmtId="164" fontId="22" fillId="7" borderId="13" xfId="0" applyNumberFormat="1" applyFont="1" applyFill="1" applyBorder="1" applyAlignment="1"/>
    <xf numFmtId="0" fontId="1" fillId="0" borderId="1" xfId="4" applyFont="1" applyFill="1" applyBorder="1"/>
    <xf numFmtId="0" fontId="3" fillId="0" borderId="0" xfId="0" applyFont="1" applyBorder="1" applyAlignment="1">
      <alignment vertical="top" wrapText="1"/>
    </xf>
    <xf numFmtId="0" fontId="22" fillId="7" borderId="11" xfId="0" applyFont="1" applyFill="1" applyBorder="1"/>
    <xf numFmtId="0" fontId="11" fillId="7" borderId="18" xfId="0" applyFont="1" applyFill="1" applyBorder="1"/>
    <xf numFmtId="164" fontId="5" fillId="0" borderId="8" xfId="0" applyNumberFormat="1" applyFont="1" applyFill="1" applyBorder="1" applyAlignment="1">
      <alignment horizontal="left"/>
    </xf>
    <xf numFmtId="0" fontId="1" fillId="0" borderId="1" xfId="4" applyFont="1" applyFill="1" applyBorder="1" applyAlignment="1">
      <alignment vertical="top"/>
    </xf>
    <xf numFmtId="165" fontId="0" fillId="0" borderId="0" xfId="13" applyNumberFormat="1" applyFont="1"/>
    <xf numFmtId="0" fontId="44" fillId="0" borderId="17" xfId="0" applyFont="1" applyFill="1" applyBorder="1" applyAlignment="1"/>
    <xf numFmtId="0" fontId="6" fillId="5" borderId="13" xfId="4" applyFont="1" applyFill="1" applyBorder="1" applyAlignment="1">
      <alignment horizontal="center" vertical="center" wrapText="1"/>
    </xf>
    <xf numFmtId="0" fontId="0" fillId="0" borderId="0" xfId="0" applyFont="1"/>
    <xf numFmtId="0" fontId="10" fillId="5" borderId="13" xfId="0" applyFont="1" applyFill="1" applyBorder="1" applyAlignment="1">
      <alignment horizontal="center"/>
    </xf>
    <xf numFmtId="0" fontId="0" fillId="0" borderId="0" xfId="0" applyFont="1" applyAlignment="1">
      <alignment wrapText="1"/>
    </xf>
    <xf numFmtId="0" fontId="11" fillId="0" borderId="13" xfId="0" applyFont="1" applyBorder="1" applyAlignment="1">
      <alignment wrapText="1"/>
    </xf>
    <xf numFmtId="0" fontId="0" fillId="0" borderId="0" xfId="0" applyFont="1" applyAlignment="1"/>
    <xf numFmtId="0" fontId="21" fillId="0" borderId="13" xfId="0" applyFont="1" applyFill="1" applyBorder="1" applyAlignment="1">
      <alignment horizontal="left" vertical="center" wrapText="1"/>
    </xf>
    <xf numFmtId="0" fontId="22" fillId="0" borderId="13" xfId="0" applyFont="1" applyBorder="1" applyAlignment="1">
      <alignment wrapText="1"/>
    </xf>
    <xf numFmtId="0" fontId="20" fillId="0" borderId="17" xfId="0" applyFont="1" applyFill="1" applyBorder="1" applyAlignment="1"/>
    <xf numFmtId="164" fontId="0" fillId="0" borderId="0" xfId="0" applyNumberFormat="1" applyFont="1"/>
    <xf numFmtId="0" fontId="0" fillId="0" borderId="0" xfId="0" applyFont="1" applyAlignment="1">
      <alignment horizontal="left" indent="1"/>
    </xf>
    <xf numFmtId="0" fontId="0" fillId="0" borderId="0" xfId="0" applyFont="1" applyAlignment="1">
      <alignment horizontal="left"/>
    </xf>
    <xf numFmtId="0" fontId="10" fillId="5" borderId="13" xfId="0" applyFont="1" applyFill="1" applyBorder="1" applyAlignment="1">
      <alignment horizontal="center" wrapText="1"/>
    </xf>
    <xf numFmtId="0" fontId="5" fillId="2" borderId="1" xfId="4" applyFont="1" applyFill="1" applyBorder="1" applyAlignment="1">
      <alignment horizontal="center" wrapText="1"/>
    </xf>
    <xf numFmtId="0" fontId="5" fillId="2" borderId="21" xfId="0" applyFont="1" applyFill="1" applyBorder="1" applyAlignment="1">
      <alignment horizontal="center" wrapText="1"/>
    </xf>
    <xf numFmtId="0" fontId="5" fillId="2" borderId="25" xfId="0" applyFont="1" applyFill="1" applyBorder="1" applyAlignment="1">
      <alignment horizontal="center" wrapText="1"/>
    </xf>
    <xf numFmtId="0" fontId="5" fillId="0" borderId="5" xfId="4" applyFont="1" applyFill="1" applyBorder="1" applyAlignment="1">
      <alignment vertical="center" wrapText="1"/>
    </xf>
    <xf numFmtId="10" fontId="0" fillId="0" borderId="0" xfId="0" applyNumberFormat="1" applyFont="1"/>
    <xf numFmtId="0" fontId="6" fillId="2" borderId="38" xfId="4" applyFont="1" applyFill="1" applyBorder="1" applyAlignment="1">
      <alignment horizontal="center" wrapText="1"/>
    </xf>
    <xf numFmtId="0" fontId="24" fillId="5" borderId="9" xfId="2" applyFont="1" applyFill="1" applyBorder="1" applyAlignment="1" applyProtection="1">
      <alignment horizontal="center" wrapText="1"/>
    </xf>
    <xf numFmtId="3" fontId="24" fillId="2" borderId="6" xfId="4" applyNumberFormat="1" applyFont="1" applyFill="1" applyBorder="1" applyAlignment="1">
      <alignment horizontal="center" wrapText="1"/>
    </xf>
    <xf numFmtId="0" fontId="24" fillId="2" borderId="22" xfId="2" applyFont="1" applyFill="1" applyBorder="1" applyAlignment="1" applyProtection="1">
      <alignment horizontal="center" wrapText="1"/>
    </xf>
    <xf numFmtId="0" fontId="6" fillId="2" borderId="40" xfId="4" applyFont="1" applyFill="1" applyBorder="1" applyAlignment="1">
      <alignment horizontal="center" wrapText="1"/>
    </xf>
    <xf numFmtId="0" fontId="6" fillId="2" borderId="39" xfId="4" applyFont="1" applyFill="1" applyBorder="1" applyAlignment="1">
      <alignment horizontal="center" wrapText="1"/>
    </xf>
    <xf numFmtId="0" fontId="2" fillId="2" borderId="23" xfId="4" applyFont="1" applyFill="1" applyBorder="1" applyAlignment="1">
      <alignment horizontal="center" wrapText="1"/>
    </xf>
    <xf numFmtId="0" fontId="6" fillId="2" borderId="35" xfId="4" applyFont="1" applyFill="1" applyBorder="1" applyAlignment="1">
      <alignment horizontal="center" wrapText="1"/>
    </xf>
    <xf numFmtId="0" fontId="25" fillId="2" borderId="13" xfId="4" applyFont="1" applyFill="1" applyBorder="1" applyAlignment="1">
      <alignment horizontal="center" wrapText="1"/>
    </xf>
    <xf numFmtId="0" fontId="25" fillId="2" borderId="34" xfId="4" applyFont="1" applyFill="1" applyBorder="1" applyAlignment="1">
      <alignment horizontal="center" wrapText="1"/>
    </xf>
    <xf numFmtId="0" fontId="11" fillId="0" borderId="0" xfId="0" applyFont="1" applyAlignment="1">
      <alignment vertical="center" wrapText="1"/>
    </xf>
    <xf numFmtId="3" fontId="0" fillId="0" borderId="0" xfId="0" applyNumberFormat="1" applyFont="1"/>
    <xf numFmtId="0" fontId="5" fillId="0" borderId="8" xfId="0" applyFont="1" applyBorder="1" applyAlignment="1">
      <alignment horizontal="left" vertical="center"/>
    </xf>
    <xf numFmtId="0" fontId="0" fillId="0" borderId="8" xfId="0" applyFont="1" applyBorder="1" applyAlignment="1">
      <alignment horizontal="left" vertical="center"/>
    </xf>
    <xf numFmtId="0" fontId="0" fillId="0" borderId="0" xfId="0" applyFont="1" applyAlignment="1">
      <alignment vertical="center"/>
    </xf>
    <xf numFmtId="0" fontId="17" fillId="3" borderId="8" xfId="0" applyFont="1" applyFill="1" applyBorder="1" applyAlignment="1">
      <alignment vertical="center"/>
    </xf>
    <xf numFmtId="0" fontId="0" fillId="3" borderId="0" xfId="0" applyFill="1" applyAlignment="1">
      <alignment vertical="center"/>
    </xf>
    <xf numFmtId="0" fontId="0" fillId="0" borderId="0" xfId="0" applyFont="1" applyBorder="1" applyAlignment="1">
      <alignment vertical="center"/>
    </xf>
    <xf numFmtId="0" fontId="22" fillId="0" borderId="8" xfId="0" applyFont="1" applyBorder="1" applyAlignment="1">
      <alignment vertical="center"/>
    </xf>
    <xf numFmtId="0" fontId="15" fillId="3" borderId="8" xfId="0" applyFont="1" applyFill="1" applyBorder="1" applyAlignment="1">
      <alignment vertical="center"/>
    </xf>
    <xf numFmtId="164" fontId="5" fillId="3" borderId="8" xfId="0" applyNumberFormat="1" applyFont="1" applyFill="1" applyBorder="1" applyAlignment="1">
      <alignment vertical="center"/>
    </xf>
    <xf numFmtId="0" fontId="0" fillId="3" borderId="8" xfId="0" applyFont="1" applyFill="1" applyBorder="1" applyAlignment="1">
      <alignment vertical="center"/>
    </xf>
    <xf numFmtId="0" fontId="31" fillId="0" borderId="8" xfId="0" applyFont="1" applyBorder="1" applyAlignment="1">
      <alignment horizontal="left" vertical="center"/>
    </xf>
    <xf numFmtId="0" fontId="0" fillId="0" borderId="0" xfId="0" applyAlignment="1">
      <alignment vertical="center"/>
    </xf>
    <xf numFmtId="0" fontId="12" fillId="0" borderId="8" xfId="0" applyFont="1" applyBorder="1" applyAlignment="1">
      <alignment vertical="center"/>
    </xf>
    <xf numFmtId="0" fontId="19" fillId="0" borderId="8" xfId="0" applyFont="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12" fillId="0" borderId="0" xfId="0" applyFont="1" applyBorder="1" applyAlignment="1">
      <alignment vertical="center"/>
    </xf>
    <xf numFmtId="0" fontId="14" fillId="2" borderId="31" xfId="0" applyFont="1" applyFill="1" applyBorder="1" applyAlignment="1">
      <alignment horizontal="left" wrapText="1"/>
    </xf>
    <xf numFmtId="0" fontId="6" fillId="2" borderId="13" xfId="4" applyFont="1" applyFill="1" applyBorder="1" applyAlignment="1">
      <alignment horizontal="center" vertical="center" wrapText="1"/>
    </xf>
    <xf numFmtId="0" fontId="36" fillId="0" borderId="0" xfId="11" applyFont="1" applyAlignment="1">
      <alignment vertical="center"/>
    </xf>
    <xf numFmtId="0" fontId="17" fillId="0" borderId="8" xfId="0" applyFont="1" applyBorder="1" applyAlignment="1">
      <alignment horizontal="left" vertical="center"/>
    </xf>
    <xf numFmtId="0" fontId="12" fillId="0" borderId="8" xfId="0" applyFont="1" applyBorder="1" applyAlignment="1">
      <alignment horizontal="left" vertical="center"/>
    </xf>
    <xf numFmtId="0" fontId="12" fillId="0" borderId="18" xfId="0" applyFont="1" applyBorder="1" applyAlignment="1">
      <alignment horizontal="left" vertical="center"/>
    </xf>
    <xf numFmtId="0" fontId="12" fillId="0" borderId="4" xfId="0" applyFont="1" applyBorder="1" applyAlignment="1">
      <alignment horizontal="left" vertical="center"/>
    </xf>
    <xf numFmtId="0" fontId="39" fillId="0" borderId="4" xfId="0" applyFont="1" applyBorder="1" applyAlignment="1">
      <alignment horizontal="left" vertical="center"/>
    </xf>
    <xf numFmtId="0" fontId="0" fillId="0" borderId="0" xfId="0"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164" fontId="11" fillId="3" borderId="0" xfId="0" applyNumberFormat="1" applyFont="1" applyFill="1" applyAlignment="1">
      <alignment vertical="center"/>
    </xf>
    <xf numFmtId="0" fontId="0" fillId="3" borderId="0" xfId="0" applyNumberFormat="1" applyFill="1" applyAlignment="1">
      <alignment vertical="center"/>
    </xf>
    <xf numFmtId="0" fontId="2" fillId="2" borderId="10" xfId="4" applyFont="1" applyFill="1" applyBorder="1" applyAlignment="1">
      <alignment horizontal="center" wrapText="1"/>
    </xf>
    <xf numFmtId="0" fontId="10" fillId="8" borderId="13" xfId="0" applyFont="1" applyFill="1" applyBorder="1" applyAlignment="1">
      <alignment horizontal="center" wrapText="1"/>
    </xf>
    <xf numFmtId="0" fontId="38" fillId="0" borderId="0" xfId="11" applyFont="1" applyAlignment="1">
      <alignment vertical="center"/>
    </xf>
    <xf numFmtId="0" fontId="44" fillId="0" borderId="0" xfId="0" applyFont="1" applyBorder="1" applyAlignment="1">
      <alignment horizontal="left"/>
    </xf>
    <xf numFmtId="0" fontId="0" fillId="0" borderId="0" xfId="0" applyNumberFormat="1" applyFill="1" applyBorder="1"/>
    <xf numFmtId="0" fontId="0" fillId="0" borderId="0" xfId="0" applyNumberFormat="1" applyFill="1"/>
    <xf numFmtId="164" fontId="11" fillId="5" borderId="13" xfId="0" applyNumberFormat="1" applyFont="1" applyFill="1" applyBorder="1" applyAlignment="1">
      <alignment horizontal="centerContinuous"/>
    </xf>
    <xf numFmtId="0" fontId="5" fillId="2" borderId="13" xfId="0" applyFont="1" applyFill="1" applyBorder="1" applyAlignment="1">
      <alignment vertical="center" wrapText="1"/>
    </xf>
    <xf numFmtId="0" fontId="10" fillId="8" borderId="13" xfId="0" applyFont="1" applyFill="1" applyBorder="1" applyAlignment="1">
      <alignment horizontal="center" vertical="center" wrapText="1"/>
    </xf>
    <xf numFmtId="164" fontId="12" fillId="3" borderId="0" xfId="0" applyNumberFormat="1" applyFont="1" applyFill="1" applyBorder="1" applyAlignment="1">
      <alignment vertical="center"/>
    </xf>
    <xf numFmtId="0" fontId="1" fillId="7" borderId="13" xfId="4" applyFont="1" applyFill="1" applyBorder="1" applyAlignment="1">
      <alignment horizontal="center" vertical="center" wrapText="1"/>
    </xf>
    <xf numFmtId="164" fontId="5" fillId="0" borderId="4" xfId="0" applyNumberFormat="1" applyFont="1" applyFill="1" applyBorder="1" applyAlignment="1">
      <alignment horizontal="left"/>
    </xf>
    <xf numFmtId="0" fontId="31" fillId="0" borderId="8" xfId="0" applyFont="1" applyBorder="1" applyAlignment="1">
      <alignment vertical="center"/>
    </xf>
    <xf numFmtId="0" fontId="12" fillId="0" borderId="0" xfId="0" applyFont="1" applyBorder="1" applyAlignment="1">
      <alignment horizontal="left" vertical="center"/>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40" fillId="0" borderId="0" xfId="0" applyNumberFormat="1" applyFont="1" applyAlignment="1">
      <alignment horizontal="left" vertical="top" wrapText="1"/>
    </xf>
  </cellXfs>
  <cellStyles count="14">
    <cellStyle name="Comma 2" xfId="1" xr:uid="{00000000-0005-0000-0000-000000000000}"/>
    <cellStyle name="Comma 3" xfId="9" xr:uid="{00000000-0005-0000-0000-000001000000}"/>
    <cellStyle name="Currency 2" xfId="6" xr:uid="{00000000-0005-0000-0000-000002000000}"/>
    <cellStyle name="Hyperlink" xfId="11" builtinId="8"/>
    <cellStyle name="Hyperlink 2" xfId="2" xr:uid="{00000000-0005-0000-0000-000004000000}"/>
    <cellStyle name="Normal" xfId="0" builtinId="0"/>
    <cellStyle name="Normal 2" xfId="3" xr:uid="{00000000-0005-0000-0000-000006000000}"/>
    <cellStyle name="Normal 2 2" xfId="8" xr:uid="{00000000-0005-0000-0000-000007000000}"/>
    <cellStyle name="Normal 3" xfId="4" xr:uid="{00000000-0005-0000-0000-000008000000}"/>
    <cellStyle name="Normal 4" xfId="7" xr:uid="{00000000-0005-0000-0000-000009000000}"/>
    <cellStyle name="Normal 5" xfId="10" xr:uid="{00000000-0005-0000-0000-00000A000000}"/>
    <cellStyle name="Normal 6" xfId="12" xr:uid="{00000000-0005-0000-0000-00000B000000}"/>
    <cellStyle name="Percent" xfId="13" builtinId="5"/>
    <cellStyle name="Percent 2" xfId="5" xr:uid="{00000000-0005-0000-0000-00000D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08080"/>
      <color rgb="FF5F5F5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0</xdr:rowOff>
    </xdr:from>
    <xdr:to>
      <xdr:col>8</xdr:col>
      <xdr:colOff>444500</xdr:colOff>
      <xdr:row>172</xdr:row>
      <xdr:rowOff>124691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200" y="0"/>
          <a:ext cx="7738918" cy="33486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dk1"/>
              </a:solidFill>
              <a:effectLst/>
              <a:latin typeface="+mn-lt"/>
              <a:ea typeface="+mn-ea"/>
              <a:cs typeface="+mn-cs"/>
            </a:rPr>
            <a:t>Reader’s Guide to Federal Temporary Assistance for Needy Families (TANF) and State Maintenance-of-Effort (MOE) Financial Data</a:t>
          </a:r>
        </a:p>
        <a:p>
          <a:r>
            <a:rPr lang="en-US" sz="1100">
              <a:solidFill>
                <a:schemeClr val="dk1"/>
              </a:solidFill>
              <a:effectLst/>
              <a:latin typeface="+mn-lt"/>
              <a:ea typeface="+mn-ea"/>
              <a:cs typeface="+mn-cs"/>
            </a:rPr>
            <a:t>These tables display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federal TANF and state MOE expenditure</a:t>
          </a:r>
          <a:r>
            <a:rPr lang="en-US" sz="1100" baseline="0">
              <a:solidFill>
                <a:schemeClr val="dk1"/>
              </a:solidFill>
              <a:effectLst/>
              <a:latin typeface="+mn-lt"/>
              <a:ea typeface="+mn-ea"/>
              <a:cs typeface="+mn-cs"/>
            </a:rPr>
            <a:t> data</a:t>
          </a:r>
          <a:r>
            <a:rPr lang="en-US" sz="1100">
              <a:solidFill>
                <a:schemeClr val="dk1"/>
              </a:solidFill>
              <a:effectLst/>
              <a:latin typeface="+mn-lt"/>
              <a:ea typeface="+mn-ea"/>
              <a:cs typeface="+mn-cs"/>
            </a:rPr>
            <a:t>. As a condition of receiving federal TANF funds, states are required to spend a certain amount of their own funds (MOE) on TANF-allowable categories. Expenditures are grouped into 20 main categories, as defined below. </a:t>
          </a:r>
          <a:r>
            <a:rPr lang="en-US" sz="1100" i="1">
              <a:solidFill>
                <a:schemeClr val="dk1"/>
              </a:solidFill>
              <a:effectLst/>
              <a:latin typeface="+mn-lt"/>
              <a:ea typeface="+mn-ea"/>
              <a:cs typeface="+mn-cs"/>
            </a:rPr>
            <a:t>Transitional Services for Employed</a:t>
          </a:r>
          <a:r>
            <a:rPr lang="en-US" sz="1100">
              <a:solidFill>
                <a:schemeClr val="dk1"/>
              </a:solidFill>
              <a:effectLst/>
              <a:latin typeface="+mn-lt"/>
              <a:ea typeface="+mn-ea"/>
              <a:cs typeface="+mn-cs"/>
            </a:rPr>
            <a:t> and </a:t>
          </a:r>
          <a:r>
            <a:rPr lang="en-US" sz="1100" i="1">
              <a:solidFill>
                <a:schemeClr val="dk1"/>
              </a:solidFill>
              <a:effectLst/>
              <a:latin typeface="+mn-lt"/>
              <a:ea typeface="+mn-ea"/>
              <a:cs typeface="+mn-cs"/>
            </a:rPr>
            <a:t>Job Access </a:t>
          </a:r>
          <a:r>
            <a:rPr lang="en-US" sz="1100">
              <a:solidFill>
                <a:schemeClr val="dk1"/>
              </a:solidFill>
              <a:effectLst/>
              <a:latin typeface="+mn-lt"/>
              <a:ea typeface="+mn-ea"/>
              <a:cs typeface="+mn-cs"/>
            </a:rPr>
            <a:t>expenditures, which can be found in the tab </a:t>
          </a:r>
          <a:r>
            <a:rPr lang="en-US" sz="1100" i="1">
              <a:solidFill>
                <a:schemeClr val="dk1"/>
              </a:solidFill>
              <a:effectLst/>
              <a:latin typeface="+mn-lt"/>
              <a:ea typeface="+mn-ea"/>
              <a:cs typeface="+mn-cs"/>
            </a:rPr>
            <a:t>F. Appendix</a:t>
          </a:r>
          <a:r>
            <a:rPr lang="en-US" sz="1100" i="0">
              <a:solidFill>
                <a:schemeClr val="dk1"/>
              </a:solidFill>
              <a:effectLst/>
              <a:latin typeface="+mn-lt"/>
              <a:ea typeface="+mn-ea"/>
              <a:cs typeface="+mn-cs"/>
            </a:rPr>
            <a:t>, are also defined below</a:t>
          </a:r>
          <a:r>
            <a:rPr lang="en-US" sz="1100">
              <a:solidFill>
                <a:schemeClr val="dk1"/>
              </a:solidFill>
              <a:effectLst/>
              <a:latin typeface="+mn-lt"/>
              <a:ea typeface="+mn-ea"/>
              <a:cs typeface="+mn-cs"/>
            </a:rPr>
            <a:t>. For more information about</a:t>
          </a:r>
          <a:r>
            <a:rPr lang="en-US" sz="1100" baseline="0">
              <a:solidFill>
                <a:schemeClr val="dk1"/>
              </a:solidFill>
              <a:effectLst/>
              <a:latin typeface="+mn-lt"/>
              <a:ea typeface="+mn-ea"/>
              <a:cs typeface="+mn-cs"/>
            </a:rPr>
            <a:t> the </a:t>
          </a:r>
          <a:r>
            <a:rPr lang="en-US" sz="1100">
              <a:solidFill>
                <a:schemeClr val="dk1"/>
              </a:solidFill>
              <a:effectLst/>
              <a:latin typeface="+mn-lt"/>
              <a:ea typeface="+mn-ea"/>
              <a:cs typeface="+mn-cs"/>
            </a:rPr>
            <a:t>expenditure categories and the new financial reporting form ACF-196-R, see the </a:t>
          </a:r>
          <a:r>
            <a:rPr lang="en-US" sz="1100" i="1">
              <a:solidFill>
                <a:schemeClr val="dk1"/>
              </a:solidFill>
              <a:effectLst/>
              <a:latin typeface="+mn-lt"/>
              <a:ea typeface="+mn-ea"/>
              <a:cs typeface="+mn-cs"/>
            </a:rPr>
            <a:t>Instructions for completion of State Financial Report Forms: ACF-196R and ACF-196 </a:t>
          </a:r>
          <a:r>
            <a:rPr lang="en-US" sz="1100" u="sng">
              <a:solidFill>
                <a:schemeClr val="dk1"/>
              </a:solidFill>
              <a:effectLst/>
              <a:latin typeface="+mn-lt"/>
              <a:ea typeface="+mn-ea"/>
              <a:cs typeface="+mn-cs"/>
              <a:hlinkClick xmlns:r="http://schemas.openxmlformats.org/officeDocument/2006/relationships" r:id=""/>
            </a:rPr>
            <a:t>https://www.acf.hhs.gov/sites/default/files/ofa/acf_196r_instructions_final.pdf</a:t>
          </a:r>
          <a:r>
            <a:rPr lang="en-US" sz="1100">
              <a:solidFill>
                <a:schemeClr val="dk1"/>
              </a:solidFill>
              <a:effectLst/>
              <a:latin typeface="+mn-lt"/>
              <a:ea typeface="+mn-ea"/>
              <a:cs typeface="+mn-cs"/>
            </a:rPr>
            <a:t>. </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Basic Assistance</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Cash, payments, vouchers, and other forms of benefits designed to meet a family's ongoing basic needs (i.e., for food, clothing, shelter, utilities, household goods, personal care items, and general incidental expenses).  </a:t>
          </a:r>
        </a:p>
        <a:p>
          <a:pPr lvl="1"/>
          <a:r>
            <a:rPr lang="en-US" sz="1100" b="1" i="1" u="none" strike="noStrike">
              <a:solidFill>
                <a:schemeClr val="dk1"/>
              </a:solidFill>
              <a:effectLst/>
              <a:latin typeface="+mn-lt"/>
              <a:ea typeface="+mn-ea"/>
              <a:cs typeface="+mn-cs"/>
            </a:rPr>
            <a:t>Basic Assistance (excluding Payments for Relative Foster Care, and Adoption and Guardianship Subsidies)</a:t>
          </a:r>
          <a:r>
            <a:rPr lang="en-US" sz="1100" u="none" strike="noStrike">
              <a:solidFill>
                <a:schemeClr val="dk1"/>
              </a:solidFill>
              <a:effectLst/>
              <a:latin typeface="+mn-lt"/>
              <a:ea typeface="+mn-ea"/>
              <a:cs typeface="+mn-cs"/>
            </a:rPr>
            <a:t>:</a:t>
          </a:r>
          <a:r>
            <a:rPr lang="en-US" sz="1100" b="1" u="none" strike="noStrike">
              <a:solidFill>
                <a:schemeClr val="dk1"/>
              </a:solidFill>
              <a:effectLst/>
              <a:latin typeface="+mn-lt"/>
              <a:ea typeface="+mn-ea"/>
              <a:cs typeface="+mn-cs"/>
            </a:rPr>
            <a:t> </a:t>
          </a:r>
          <a:r>
            <a:rPr lang="en-US" sz="1100" u="none" strike="noStrike">
              <a:solidFill>
                <a:schemeClr val="dk1"/>
              </a:solidFill>
              <a:effectLst/>
              <a:latin typeface="+mn-lt"/>
              <a:ea typeface="+mn-ea"/>
              <a:cs typeface="+mn-cs"/>
            </a:rPr>
            <a:t>includes payments on behalf of children for whom the child welfare agency does not have legal care and responsibility who are living with caretaker relatives and child support pass-through payments.</a:t>
          </a:r>
        </a:p>
        <a:p>
          <a:pPr lvl="1"/>
          <a:r>
            <a:rPr lang="en-US" sz="1100" b="1" i="1" u="none" strike="noStrike">
              <a:solidFill>
                <a:schemeClr val="dk1"/>
              </a:solidFill>
              <a:effectLst/>
              <a:latin typeface="+mn-lt"/>
              <a:ea typeface="+mn-ea"/>
              <a:cs typeface="+mn-cs"/>
            </a:rPr>
            <a:t>Relative Foster Care Maintenance Payments and Adoption and Guardianship Subsidies</a:t>
          </a:r>
          <a:r>
            <a:rPr lang="en-US" sz="1100" u="none" strike="noStrike">
              <a:solidFill>
                <a:schemeClr val="dk1"/>
              </a:solidFill>
              <a:effectLst/>
              <a:latin typeface="+mn-lt"/>
              <a:ea typeface="+mn-ea"/>
              <a:cs typeface="+mn-cs"/>
            </a:rPr>
            <a:t>: basic assistance provided on behalf of a child or children for whom the child welfare agency has legal placement and care responsibility and is living with a caretaker relative, or child or children living with legal guardians; ongoing adoption subsidies; and expenditures for payments made to foster parents standing in loco parentis, if state law provides.  </a:t>
          </a:r>
          <a:r>
            <a:rPr lang="en-US" sz="1100" i="1" u="none" strike="noStrike">
              <a:solidFill>
                <a:schemeClr val="dk1"/>
              </a:solidFill>
              <a:effectLst/>
              <a:latin typeface="+mn-lt"/>
              <a:ea typeface="+mn-ea"/>
              <a:cs typeface="+mn-cs"/>
            </a:rPr>
            <a:t>Note: </a:t>
          </a:r>
          <a:r>
            <a:rPr lang="en-US" sz="1100" u="none" strike="noStrike">
              <a:solidFill>
                <a:schemeClr val="dk1"/>
              </a:solidFill>
              <a:effectLst/>
              <a:latin typeface="+mn-lt"/>
              <a:ea typeface="+mn-ea"/>
              <a:cs typeface="+mn-cs"/>
            </a:rPr>
            <a:t>All expenditures are for cases that are not eligible for IV-E foster care assistance or subsidies. </a:t>
          </a:r>
        </a:p>
        <a:p>
          <a:pPr lvl="0"/>
          <a:endParaRPr lang="en-US" sz="1100" b="1">
            <a:solidFill>
              <a:schemeClr val="dk1"/>
            </a:solidFill>
            <a:effectLst/>
            <a:latin typeface="+mn-lt"/>
            <a:ea typeface="+mn-ea"/>
            <a:cs typeface="+mn-cs"/>
          </a:endParaRPr>
        </a:p>
        <a:p>
          <a:pPr lvl="0"/>
          <a:r>
            <a:rPr lang="en-US" sz="1100" b="1">
              <a:solidFill>
                <a:schemeClr val="dk1"/>
              </a:solidFill>
              <a:effectLst/>
              <a:latin typeface="+mn-lt"/>
              <a:ea typeface="+mn-ea"/>
              <a:cs typeface="+mn-cs"/>
            </a:rPr>
            <a:t>Assistance </a:t>
          </a:r>
          <a:r>
            <a:rPr lang="x-none" sz="1100" b="1">
              <a:solidFill>
                <a:schemeClr val="dk1"/>
              </a:solidFill>
              <a:effectLst/>
              <a:latin typeface="+mn-lt"/>
              <a:ea typeface="+mn-ea"/>
              <a:cs typeface="+mn-cs"/>
            </a:rPr>
            <a:t>Authorized </a:t>
          </a:r>
          <a:r>
            <a:rPr lang="en-US" sz="1100" b="1">
              <a:solidFill>
                <a:schemeClr val="dk1"/>
              </a:solidFill>
              <a:effectLst/>
              <a:latin typeface="+mn-lt"/>
              <a:ea typeface="+mn-ea"/>
              <a:cs typeface="+mn-cs"/>
            </a:rPr>
            <a:t>Solely </a:t>
          </a:r>
          <a:r>
            <a:rPr lang="x-none" sz="1100" b="1">
              <a:solidFill>
                <a:schemeClr val="dk1"/>
              </a:solidFill>
              <a:effectLst/>
              <a:latin typeface="+mn-lt"/>
              <a:ea typeface="+mn-ea"/>
              <a:cs typeface="+mn-cs"/>
            </a:rPr>
            <a:t>Under Prior Law </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Activities that are not otherwise consistent with the purposes of TANF and/or with the prohibitions in section 408, but are allowable expenditures of federal TANF funds as activities that were in effect on September 30, 1995, or (at the option of the state) August 21, 1996.  </a:t>
          </a:r>
        </a:p>
        <a:p>
          <a:r>
            <a:rPr lang="en-US" sz="1100" i="1">
              <a:solidFill>
                <a:schemeClr val="dk1"/>
              </a:solidFill>
              <a:effectLst/>
              <a:latin typeface="+mn-lt"/>
              <a:ea typeface="+mn-ea"/>
              <a:cs typeface="+mn-cs"/>
            </a:rPr>
            <a:t>Note: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states may not report MOE expenditures in this category; all state MOE expenditures must be consistent with the purposes of TANF.</a:t>
          </a:r>
        </a:p>
        <a:p>
          <a:pPr lvl="1"/>
          <a:r>
            <a:rPr lang="en-US" sz="1100" b="1" i="1">
              <a:solidFill>
                <a:schemeClr val="dk1"/>
              </a:solidFill>
              <a:effectLst/>
              <a:latin typeface="+mn-lt"/>
              <a:ea typeface="+mn-ea"/>
              <a:cs typeface="+mn-cs"/>
            </a:rPr>
            <a:t>Foster Care Payments:</a:t>
          </a:r>
          <a:r>
            <a:rPr lang="en-US" sz="1100">
              <a:solidFill>
                <a:schemeClr val="dk1"/>
              </a:solidFill>
              <a:effectLst/>
              <a:latin typeface="+mn-lt"/>
              <a:ea typeface="+mn-ea"/>
              <a:cs typeface="+mn-cs"/>
            </a:rPr>
            <a:t> foster care assistance on behalf of children, authorized solely under section 404(a)(2) of the Act and referenced in a state’s former AFDC or Emergency Assistance plan. </a:t>
          </a:r>
        </a:p>
        <a:p>
          <a:pPr lvl="1"/>
          <a:r>
            <a:rPr lang="en-US" sz="1100" b="1" i="1">
              <a:solidFill>
                <a:schemeClr val="dk1"/>
              </a:solidFill>
              <a:effectLst/>
              <a:latin typeface="+mn-lt"/>
              <a:ea typeface="+mn-ea"/>
              <a:cs typeface="+mn-cs"/>
            </a:rPr>
            <a:t>Juvenile Justice Payments: </a:t>
          </a:r>
          <a:r>
            <a:rPr lang="en-US" sz="1100">
              <a:solidFill>
                <a:schemeClr val="dk1"/>
              </a:solidFill>
              <a:effectLst/>
              <a:latin typeface="+mn-lt"/>
              <a:ea typeface="+mn-ea"/>
              <a:cs typeface="+mn-cs"/>
            </a:rPr>
            <a:t>assistance payments on behalf of children in the state’s juvenile justice system, authorized solely under section 404(a)(2) of the Act and referenced in a state’s former AFDC or Emergency Assistance plan.</a:t>
          </a:r>
        </a:p>
        <a:p>
          <a:pPr lvl="1"/>
          <a:r>
            <a:rPr lang="en-US" sz="1100" b="1" i="1">
              <a:solidFill>
                <a:schemeClr val="dk1"/>
              </a:solidFill>
              <a:effectLst/>
              <a:latin typeface="+mn-lt"/>
              <a:ea typeface="+mn-ea"/>
              <a:cs typeface="+mn-cs"/>
            </a:rPr>
            <a:t>Emergency Assistance Authorized Solely Under Prior Law</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other benefits authorized solely under section 404(a)(2) of the Act and referenced in a state’s former AFDC or Emergency Assistance plan.</a:t>
          </a:r>
        </a:p>
        <a:p>
          <a:pPr lvl="0"/>
          <a:endParaRPr lang="en-US" sz="1100" b="1">
            <a:solidFill>
              <a:schemeClr val="dk1"/>
            </a:solidFill>
            <a:effectLst/>
            <a:latin typeface="+mn-lt"/>
            <a:ea typeface="+mn-ea"/>
            <a:cs typeface="+mn-cs"/>
          </a:endParaRPr>
        </a:p>
        <a:p>
          <a:pPr lvl="0"/>
          <a:r>
            <a:rPr lang="en-US" sz="1100" b="1">
              <a:solidFill>
                <a:schemeClr val="dk1"/>
              </a:solidFill>
              <a:effectLst/>
              <a:latin typeface="+mn-lt"/>
              <a:ea typeface="+mn-ea"/>
              <a:cs typeface="+mn-cs"/>
            </a:rPr>
            <a:t>Non-Assistance Authorized Solely Under Prior Law</a:t>
          </a:r>
        </a:p>
        <a:p>
          <a:r>
            <a:rPr lang="en-US" sz="1100">
              <a:solidFill>
                <a:schemeClr val="dk1"/>
              </a:solidFill>
              <a:effectLst/>
              <a:latin typeface="+mn-lt"/>
              <a:ea typeface="+mn-ea"/>
              <a:cs typeface="+mn-cs"/>
            </a:rPr>
            <a:t>Activities that are not otherwise consistent with the purposes of TANF and/or with the prohibitions in section 408, but are allowable expenditures of federal TANF funds as activities that were in effect on September 30, 1995, or (at the option of the state) August 21, 1996.  </a:t>
          </a:r>
        </a:p>
        <a:p>
          <a:r>
            <a:rPr lang="en-US" sz="1100" i="1">
              <a:solidFill>
                <a:schemeClr val="dk1"/>
              </a:solidFill>
              <a:effectLst/>
              <a:latin typeface="+mn-lt"/>
              <a:ea typeface="+mn-ea"/>
              <a:cs typeface="+mn-cs"/>
            </a:rPr>
            <a:t>Note: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states may not report MOE expenditures in this category; all state MOE expenditures must be consistent with the purposes of TANF.</a:t>
          </a:r>
        </a:p>
        <a:p>
          <a:pPr lvl="1"/>
          <a:r>
            <a:rPr lang="en-US" sz="1100" b="1" i="1">
              <a:solidFill>
                <a:schemeClr val="dk1"/>
              </a:solidFill>
              <a:effectLst/>
              <a:latin typeface="+mn-lt"/>
              <a:ea typeface="+mn-ea"/>
              <a:cs typeface="+mn-cs"/>
            </a:rPr>
            <a:t>Child Welfare or Foster Care Services</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services provided to children and their families involved in the state’s child welfare system, authorized solely under section 404(a)(2) of the Act, and referenced in a state’s former AFDC or Emergency Assistance plan. </a:t>
          </a:r>
        </a:p>
        <a:p>
          <a:pPr lvl="1"/>
          <a:r>
            <a:rPr lang="en-US" sz="1100" b="1" i="1">
              <a:solidFill>
                <a:schemeClr val="dk1"/>
              </a:solidFill>
              <a:effectLst/>
              <a:latin typeface="+mn-lt"/>
              <a:ea typeface="+mn-ea"/>
              <a:cs typeface="+mn-cs"/>
            </a:rPr>
            <a:t>Juvenile Justice Services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juvenile justice services provided to children, youth, and families, authorized solely under section 404(a)(2) of the Act and referenced in a state’s former AFDC or Emergency Assistance plan.</a:t>
          </a:r>
        </a:p>
        <a:p>
          <a:pPr lvl="1"/>
          <a:r>
            <a:rPr lang="en-US" sz="1100" b="1" i="1">
              <a:solidFill>
                <a:schemeClr val="dk1"/>
              </a:solidFill>
              <a:effectLst/>
              <a:latin typeface="+mn-lt"/>
              <a:ea typeface="+mn-ea"/>
              <a:cs typeface="+mn-cs"/>
            </a:rPr>
            <a:t>Emergency Services Authorized Solely Under Prior Law</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other services, authorized solely under section 404(a)(2) of the Act and referenced in a state’s former AFDC or Emergency Assistance plan.</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Work, Education, and Training Activities</a:t>
          </a:r>
          <a:endParaRPr lang="en-US" sz="1100" b="1">
            <a:solidFill>
              <a:schemeClr val="dk1"/>
            </a:solidFill>
            <a:effectLst/>
            <a:latin typeface="+mn-lt"/>
            <a:ea typeface="+mn-ea"/>
            <a:cs typeface="+mn-cs"/>
          </a:endParaRPr>
        </a:p>
        <a:p>
          <a:pPr lvl="1"/>
          <a:r>
            <a:rPr lang="en-US" sz="1100" b="1" i="1" u="none" strike="noStrike">
              <a:solidFill>
                <a:schemeClr val="dk1"/>
              </a:solidFill>
              <a:effectLst/>
              <a:latin typeface="+mn-lt"/>
              <a:ea typeface="+mn-ea"/>
              <a:cs typeface="+mn-cs"/>
            </a:rPr>
            <a:t>Subsidized Employment</a:t>
          </a:r>
          <a:r>
            <a:rPr lang="en-US" sz="1100" b="1" u="none" strike="noStrike">
              <a:solidFill>
                <a:schemeClr val="dk1"/>
              </a:solidFill>
              <a:effectLst/>
              <a:latin typeface="+mn-lt"/>
              <a:ea typeface="+mn-ea"/>
              <a:cs typeface="+mn-cs"/>
            </a:rPr>
            <a:t>:</a:t>
          </a:r>
          <a:r>
            <a:rPr lang="en-US" sz="1100" u="none" strike="noStrike">
              <a:solidFill>
                <a:schemeClr val="dk1"/>
              </a:solidFill>
              <a:effectLst/>
              <a:latin typeface="+mn-lt"/>
              <a:ea typeface="+mn-ea"/>
              <a:cs typeface="+mn-cs"/>
            </a:rPr>
            <a:t> payments to employers or third parties to help cover the costs of employee wages, benefits, supervision, or training; costs for subsidizing a portion of the participant’s wage to compensate an employer for training costs; and expenditures for subsidized employment targeted for youth. Does </a:t>
          </a:r>
          <a:r>
            <a:rPr lang="en-US" sz="1100" i="1" u="none" strike="noStrike">
              <a:solidFill>
                <a:schemeClr val="dk1"/>
              </a:solidFill>
              <a:effectLst/>
              <a:latin typeface="+mn-lt"/>
              <a:ea typeface="+mn-ea"/>
              <a:cs typeface="+mn-cs"/>
            </a:rPr>
            <a:t>not</a:t>
          </a:r>
          <a:r>
            <a:rPr lang="en-US" sz="1100" u="none" strike="noStrike">
              <a:solidFill>
                <a:schemeClr val="dk1"/>
              </a:solidFill>
              <a:effectLst/>
              <a:latin typeface="+mn-lt"/>
              <a:ea typeface="+mn-ea"/>
              <a:cs typeface="+mn-cs"/>
            </a:rPr>
            <a:t> include expenditures related to payments to or on behalf of participants in community service and work experience activities that are within the definition of assistance.</a:t>
          </a:r>
        </a:p>
        <a:p>
          <a:pPr lvl="1"/>
          <a:r>
            <a:rPr lang="en-US" sz="1100" b="1" i="1" u="none" strike="noStrike">
              <a:solidFill>
                <a:schemeClr val="dk1"/>
              </a:solidFill>
              <a:effectLst/>
              <a:latin typeface="+mn-lt"/>
              <a:ea typeface="+mn-ea"/>
              <a:cs typeface="+mn-cs"/>
            </a:rPr>
            <a:t>Education and Training</a:t>
          </a:r>
          <a:r>
            <a:rPr lang="en-US" sz="1100" b="1" u="none" strike="noStrike">
              <a:solidFill>
                <a:schemeClr val="dk1"/>
              </a:solidFill>
              <a:effectLst/>
              <a:latin typeface="+mn-lt"/>
              <a:ea typeface="+mn-ea"/>
              <a:cs typeface="+mn-cs"/>
            </a:rPr>
            <a:t>: </a:t>
          </a:r>
          <a:r>
            <a:rPr lang="en-US" sz="1100" u="none" strike="noStrike">
              <a:solidFill>
                <a:schemeClr val="dk1"/>
              </a:solidFill>
              <a:effectLst/>
              <a:latin typeface="+mn-lt"/>
              <a:ea typeface="+mn-ea"/>
              <a:cs typeface="+mn-cs"/>
            </a:rPr>
            <a:t>education and training activities, including secondary education (including alternative programs); adult education, high school diploma-equivalent (such as GED) and ESL classes; education directly related to employment; job skills training; education provided as vocational educational training or career and technical education; and post-secondary education.  Does </a:t>
          </a:r>
          <a:r>
            <a:rPr lang="en-US" sz="1100" i="1" u="none" strike="noStrike">
              <a:solidFill>
                <a:schemeClr val="dk1"/>
              </a:solidFill>
              <a:effectLst/>
              <a:latin typeface="+mn-lt"/>
              <a:ea typeface="+mn-ea"/>
              <a:cs typeface="+mn-cs"/>
            </a:rPr>
            <a:t>not</a:t>
          </a:r>
          <a:r>
            <a:rPr lang="en-US" sz="1100" u="none" strike="noStrike">
              <a:solidFill>
                <a:schemeClr val="dk1"/>
              </a:solidFill>
              <a:effectLst/>
              <a:latin typeface="+mn-lt"/>
              <a:ea typeface="+mn-ea"/>
              <a:cs typeface="+mn-cs"/>
            </a:rPr>
            <a:t> include costs of early care and education or after-school or summer enrichment programs for children and youth in elementary, middle school, or high school.  </a:t>
          </a:r>
        </a:p>
        <a:p>
          <a:pPr lvl="1"/>
          <a:r>
            <a:rPr lang="en-US" sz="1100" b="1" i="1" u="none" strike="noStrike">
              <a:solidFill>
                <a:schemeClr val="dk1"/>
              </a:solidFill>
              <a:effectLst/>
              <a:latin typeface="+mn-lt"/>
              <a:ea typeface="+mn-ea"/>
              <a:cs typeface="+mn-cs"/>
            </a:rPr>
            <a:t>Additional Work Activities</a:t>
          </a:r>
          <a:r>
            <a:rPr lang="en-US" sz="1100" b="1" u="none" strike="noStrike">
              <a:solidFill>
                <a:schemeClr val="dk1"/>
              </a:solidFill>
              <a:effectLst/>
              <a:latin typeface="+mn-lt"/>
              <a:ea typeface="+mn-ea"/>
              <a:cs typeface="+mn-cs"/>
            </a:rPr>
            <a:t>: </a:t>
          </a:r>
          <a:r>
            <a:rPr lang="en-US" sz="1100" u="none" strike="noStrike">
              <a:solidFill>
                <a:schemeClr val="dk1"/>
              </a:solidFill>
              <a:effectLst/>
              <a:latin typeface="+mn-lt"/>
              <a:ea typeface="+mn-ea"/>
              <a:cs typeface="+mn-cs"/>
            </a:rPr>
            <a:t>work activities that have not been reported in employment subsidies or education and training.  Includes costs related to providing work experience and community service activities, job search assistance and job readiness, related services (such as employment counseling, coaching, job development, information and referral, and outreach to business and non-profit community groups). </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Work Supports</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Assistance and non-assistance transportation benefits, such as the value of allowances, bus tokens, car payments, auto repair, auto insurance reimbursement, and van services provided in order to help families obtain, retain, or advance in employment, participate in other work activities, or as a non-recurrent, short-term benefit. Also includes goods provided to individuals in order to help them obtain or maintain employment, e.g., tools, uniforms, fees to obtain special  licenses, as well as bonuses, incentives, and work support allowances (that do not meet the definition of “assistance”) and expenditures for job access.</a:t>
          </a:r>
        </a:p>
        <a:p>
          <a:pPr lvl="0"/>
          <a:endParaRPr lang="en-US" sz="1100" b="1">
            <a:solidFill>
              <a:schemeClr val="dk1"/>
            </a:solidFill>
            <a:effectLst/>
            <a:latin typeface="+mn-lt"/>
            <a:ea typeface="+mn-ea"/>
            <a:cs typeface="+mn-cs"/>
          </a:endParaRPr>
        </a:p>
        <a:p>
          <a:pPr lvl="0"/>
          <a:r>
            <a:rPr lang="en-US" sz="1100" b="1">
              <a:solidFill>
                <a:schemeClr val="dk1"/>
              </a:solidFill>
              <a:effectLst/>
              <a:latin typeface="+mn-lt"/>
              <a:ea typeface="+mn-ea"/>
              <a:cs typeface="+mn-cs"/>
            </a:rPr>
            <a:t>Early Care and Education</a:t>
          </a:r>
        </a:p>
        <a:p>
          <a:pPr lvl="1"/>
          <a:r>
            <a:rPr lang="en-US" sz="1100" b="1" i="1">
              <a:solidFill>
                <a:schemeClr val="dk1"/>
              </a:solidFill>
              <a:effectLst/>
              <a:latin typeface="+mn-lt"/>
              <a:ea typeface="+mn-ea"/>
              <a:cs typeface="+mn-cs"/>
            </a:rPr>
            <a:t>Child Care (</a:t>
          </a:r>
          <a:r>
            <a:rPr lang="en-US" sz="1100" b="0" i="0">
              <a:solidFill>
                <a:schemeClr val="dk1"/>
              </a:solidFill>
              <a:effectLst/>
              <a:latin typeface="+mn-lt"/>
              <a:ea typeface="+mn-ea"/>
              <a:cs typeface="+mn-cs"/>
            </a:rPr>
            <a:t>A</a:t>
          </a:r>
          <a:r>
            <a:rPr lang="en-US" sz="1100" b="1" i="1">
              <a:solidFill>
                <a:schemeClr val="dk1"/>
              </a:solidFill>
              <a:effectLst/>
              <a:latin typeface="+mn-lt"/>
              <a:ea typeface="+mn-ea"/>
              <a:cs typeface="+mn-cs"/>
            </a:rPr>
            <a:t>ssistance and Non-Assistance)</a:t>
          </a:r>
          <a:r>
            <a:rPr lang="en-US" sz="1100">
              <a:solidFill>
                <a:schemeClr val="dk1"/>
              </a:solidFill>
              <a:effectLst/>
              <a:latin typeface="+mn-lt"/>
              <a:ea typeface="+mn-ea"/>
              <a:cs typeface="+mn-cs"/>
            </a:rPr>
            <a:t>: child care expenditures for families that need child care to work, participate in work activities (such as job search, community service, education, or training), or for respite purposes.  Includes child care provided to families who receive child care during a temporary period of unemployment.  Does </a:t>
          </a:r>
          <a:r>
            <a:rPr lang="en-US" sz="1100" i="1">
              <a:solidFill>
                <a:schemeClr val="dk1"/>
              </a:solidFill>
              <a:effectLst/>
              <a:latin typeface="+mn-lt"/>
              <a:ea typeface="+mn-ea"/>
              <a:cs typeface="+mn-cs"/>
            </a:rPr>
            <a:t>not</a:t>
          </a:r>
          <a:r>
            <a:rPr lang="en-US" sz="1100">
              <a:solidFill>
                <a:schemeClr val="dk1"/>
              </a:solidFill>
              <a:effectLst/>
              <a:latin typeface="+mn-lt"/>
              <a:ea typeface="+mn-ea"/>
              <a:cs typeface="+mn-cs"/>
            </a:rPr>
            <a:t> include funds transferred to the CCDF (Discretionary Fund - reported on the ACF-696) or the SSBG programs. </a:t>
          </a:r>
        </a:p>
        <a:p>
          <a:pPr lvl="1"/>
          <a:r>
            <a:rPr lang="en-US" sz="1100" b="1" i="1">
              <a:solidFill>
                <a:schemeClr val="dk1"/>
              </a:solidFill>
              <a:effectLst/>
              <a:latin typeface="+mn-lt"/>
              <a:ea typeface="+mn-ea"/>
              <a:cs typeface="+mn-cs"/>
            </a:rPr>
            <a:t>Pre-Kindergarten/Head Start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pre-kindergarten or kindergarten education programs (allowable if they do not meet the definition of a “general state expense”), expansion of Head Start programs, or other school readiness programs.</a:t>
          </a:r>
        </a:p>
        <a:p>
          <a:pPr lvl="1"/>
          <a:endParaRPr lang="en-US" sz="1100" b="0" i="1">
            <a:solidFill>
              <a:schemeClr val="dk1"/>
            </a:solidFill>
            <a:effectLst/>
            <a:latin typeface="+mn-lt"/>
            <a:ea typeface="+mn-ea"/>
            <a:cs typeface="+mn-cs"/>
          </a:endParaRPr>
        </a:p>
        <a:p>
          <a:pPr lvl="0"/>
          <a:r>
            <a:rPr lang="x-none" sz="1100" b="1" i="0">
              <a:solidFill>
                <a:schemeClr val="dk1"/>
              </a:solidFill>
              <a:effectLst/>
              <a:latin typeface="+mn-lt"/>
              <a:ea typeface="+mn-ea"/>
              <a:cs typeface="+mn-cs"/>
            </a:rPr>
            <a:t>Financial Education and Asset Development</a:t>
          </a:r>
          <a:endParaRPr lang="en-US" sz="1100" b="1" i="0">
            <a:solidFill>
              <a:schemeClr val="dk1"/>
            </a:solidFill>
            <a:effectLst/>
            <a:latin typeface="+mn-lt"/>
            <a:ea typeface="+mn-ea"/>
            <a:cs typeface="+mn-cs"/>
          </a:endParaRPr>
        </a:p>
        <a:p>
          <a:pPr lvl="0"/>
          <a:r>
            <a:rPr lang="en-US" sz="1100">
              <a:solidFill>
                <a:schemeClr val="dk1"/>
              </a:solidFill>
              <a:effectLst/>
              <a:latin typeface="+mn-lt"/>
              <a:ea typeface="+mn-ea"/>
              <a:cs typeface="+mn-cs"/>
            </a:rPr>
            <a:t>Programs and initiatives designed to support the development and protection of assets including contributions to Individual Development Accounts (IDAs) and related operational costs (that fall outside the definition of administrative costs), financial education services, tax credit outreach campaigns and tax filing assistance programs, initiatives to support access to mainstream banking, and credit and debt management counseling.  </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Refundable </a:t>
          </a:r>
          <a:r>
            <a:rPr lang="en-US" sz="1100" b="1">
              <a:solidFill>
                <a:schemeClr val="dk1"/>
              </a:solidFill>
              <a:effectLst/>
              <a:latin typeface="+mn-lt"/>
              <a:ea typeface="+mn-ea"/>
              <a:cs typeface="+mn-cs"/>
            </a:rPr>
            <a:t>Earned Income </a:t>
          </a:r>
          <a:r>
            <a:rPr lang="x-none" sz="1100" b="1">
              <a:solidFill>
                <a:schemeClr val="dk1"/>
              </a:solidFill>
              <a:effectLst/>
              <a:latin typeface="+mn-lt"/>
              <a:ea typeface="+mn-ea"/>
              <a:cs typeface="+mn-cs"/>
            </a:rPr>
            <a:t>Tax Credits</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Refundable portions of state or local earned income tax credits (EITC) paid to families. If the state is using an intercept to recoup a debt owed to the state, only the portion of the refundable EITC that is actually received by the family may be considered a federal TANF or MOE expenditure.  </a:t>
          </a:r>
        </a:p>
        <a:p>
          <a:pPr lvl="0"/>
          <a:endParaRPr lang="en-US" sz="1100" b="1">
            <a:solidFill>
              <a:schemeClr val="dk1"/>
            </a:solidFill>
            <a:effectLst/>
            <a:latin typeface="+mn-lt"/>
            <a:ea typeface="+mn-ea"/>
            <a:cs typeface="+mn-cs"/>
          </a:endParaRPr>
        </a:p>
        <a:p>
          <a:pPr lvl="0"/>
          <a:r>
            <a:rPr lang="en-US" sz="1100" b="1">
              <a:solidFill>
                <a:schemeClr val="dk1"/>
              </a:solidFill>
              <a:effectLst/>
              <a:latin typeface="+mn-lt"/>
              <a:ea typeface="+mn-ea"/>
              <a:cs typeface="+mn-cs"/>
            </a:rPr>
            <a:t>Non-EITC Refundable State Tax Credits</a:t>
          </a:r>
        </a:p>
        <a:p>
          <a:r>
            <a:rPr lang="en-US" sz="1100">
              <a:solidFill>
                <a:schemeClr val="dk1"/>
              </a:solidFill>
              <a:effectLst/>
              <a:latin typeface="+mn-lt"/>
              <a:ea typeface="+mn-ea"/>
              <a:cs typeface="+mn-cs"/>
            </a:rPr>
            <a:t>Refundable portions of other tax credits provided under state or local law that are consistent with the purposes of TANF (e.g., state refundable child care tax credit).  If the state is using an intercept to recoup a debt owed to the state, only the portion of the refundable tax credit that is actually received by the family may be considered a federal TANF or MOE expenditure. </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Non-Recurrent Short Term Benefits</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Short-term benefits to families in the form of cash, vouchers, subsidies, or similar form of payment to deal with a specific crisis situation or episode of need and excluded from the definition of assistance on that basis.  Includes expenditures such as emergency assistance and diversion payments, emergency housing and short-term homelessness assistance, emergency food aid, short-term utilities payments, burial assistance, clothing allowances, and back-to-school payments.  </a:t>
          </a:r>
        </a:p>
        <a:p>
          <a:pPr lvl="0"/>
          <a:endParaRPr lang="en-US" sz="1100" b="0" i="1">
            <a:solidFill>
              <a:schemeClr val="dk1"/>
            </a:solidFill>
            <a:effectLst/>
            <a:latin typeface="+mn-lt"/>
            <a:ea typeface="+mn-ea"/>
            <a:cs typeface="+mn-cs"/>
          </a:endParaRPr>
        </a:p>
        <a:p>
          <a:pPr lvl="0"/>
          <a:r>
            <a:rPr lang="x-none" sz="1100" b="1" i="0">
              <a:solidFill>
                <a:schemeClr val="dk1"/>
              </a:solidFill>
              <a:effectLst/>
              <a:latin typeface="+mn-lt"/>
              <a:ea typeface="+mn-ea"/>
              <a:cs typeface="+mn-cs"/>
            </a:rPr>
            <a:t>Supportive Services</a:t>
          </a:r>
          <a:endParaRPr lang="en-US" sz="1100" b="1" i="0">
            <a:solidFill>
              <a:schemeClr val="dk1"/>
            </a:solidFill>
            <a:effectLst/>
            <a:latin typeface="+mn-lt"/>
            <a:ea typeface="+mn-ea"/>
            <a:cs typeface="+mn-cs"/>
          </a:endParaRPr>
        </a:p>
        <a:p>
          <a:r>
            <a:rPr lang="en-US" sz="1100">
              <a:solidFill>
                <a:schemeClr val="dk1"/>
              </a:solidFill>
              <a:effectLst/>
              <a:latin typeface="+mn-lt"/>
              <a:ea typeface="+mn-ea"/>
              <a:cs typeface="+mn-cs"/>
            </a:rPr>
            <a:t>Services such as domestic violence services, and health, mental health, substance abuse and disability services, housing counseling services, and other family supports.  (</a:t>
          </a:r>
          <a:r>
            <a:rPr lang="en-US" sz="1100" i="1">
              <a:solidFill>
                <a:schemeClr val="dk1"/>
              </a:solidFill>
              <a:effectLst/>
              <a:latin typeface="+mn-lt"/>
              <a:ea typeface="+mn-ea"/>
              <a:cs typeface="+mn-cs"/>
            </a:rPr>
            <a:t>Note</a:t>
          </a:r>
          <a:r>
            <a:rPr lang="en-US" sz="1100">
              <a:solidFill>
                <a:schemeClr val="dk1"/>
              </a:solidFill>
              <a:effectLst/>
              <a:latin typeface="+mn-lt"/>
              <a:ea typeface="+mn-ea"/>
              <a:cs typeface="+mn-cs"/>
            </a:rPr>
            <a:t>: a state may not use federal TANF funds on expenditures for medical services).</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Services for Children </a:t>
          </a:r>
          <a:r>
            <a:rPr lang="en-US" sz="1100" b="1">
              <a:solidFill>
                <a:schemeClr val="dk1"/>
              </a:solidFill>
              <a:effectLst/>
              <a:latin typeface="+mn-lt"/>
              <a:ea typeface="+mn-ea"/>
              <a:cs typeface="+mn-cs"/>
            </a:rPr>
            <a:t>and</a:t>
          </a:r>
          <a:r>
            <a:rPr lang="x-none" sz="1100" b="1">
              <a:solidFill>
                <a:schemeClr val="dk1"/>
              </a:solidFill>
              <a:effectLst/>
              <a:latin typeface="+mn-lt"/>
              <a:ea typeface="+mn-ea"/>
              <a:cs typeface="+mn-cs"/>
            </a:rPr>
            <a:t> Youth</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Programs designed to support and enrich the development and improve the life-skills and educational attainment of children and youth. This may include after-school programs, and mentoring or tutoring programs.  </a:t>
          </a:r>
        </a:p>
        <a:p>
          <a:pPr lvl="0"/>
          <a:endParaRPr lang="en-US" sz="1100" b="1">
            <a:solidFill>
              <a:schemeClr val="dk1"/>
            </a:solidFill>
            <a:effectLst/>
            <a:latin typeface="+mn-lt"/>
            <a:ea typeface="+mn-ea"/>
            <a:cs typeface="+mn-cs"/>
          </a:endParaRPr>
        </a:p>
        <a:p>
          <a:pPr lvl="0"/>
          <a:r>
            <a:rPr lang="en-US" sz="1100" b="1">
              <a:solidFill>
                <a:schemeClr val="dk1"/>
              </a:solidFill>
              <a:effectLst/>
              <a:latin typeface="+mn-lt"/>
              <a:ea typeface="+mn-ea"/>
              <a:cs typeface="+mn-cs"/>
            </a:rPr>
            <a:t>Prevention of </a:t>
          </a:r>
          <a:r>
            <a:rPr lang="x-none" sz="1100" b="1">
              <a:solidFill>
                <a:schemeClr val="dk1"/>
              </a:solidFill>
              <a:effectLst/>
              <a:latin typeface="+mn-lt"/>
              <a:ea typeface="+mn-ea"/>
              <a:cs typeface="+mn-cs"/>
            </a:rPr>
            <a:t>Out-of-Wedlock Pregnanc</a:t>
          </a:r>
          <a:r>
            <a:rPr lang="en-US" sz="1100" b="1">
              <a:solidFill>
                <a:schemeClr val="dk1"/>
              </a:solidFill>
              <a:effectLst/>
              <a:latin typeface="+mn-lt"/>
              <a:ea typeface="+mn-ea"/>
              <a:cs typeface="+mn-cs"/>
            </a:rPr>
            <a:t>ies</a:t>
          </a:r>
        </a:p>
        <a:p>
          <a:r>
            <a:rPr lang="en-US" sz="1100">
              <a:solidFill>
                <a:schemeClr val="dk1"/>
              </a:solidFill>
              <a:effectLst/>
              <a:latin typeface="+mn-lt"/>
              <a:ea typeface="+mn-ea"/>
              <a:cs typeface="+mn-cs"/>
            </a:rPr>
            <a:t>Programs that provide sex education or abstinence education and family planning services to individuals, couples, and families in an effort to reduce out-of-wedlock pregnancies.  Includes expenditures related to comprehensive sex education or abstinence programs for teens and pre-teens.  </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Fatherhood and Two-Parent Family Formation and Maintenance Programs</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Programs that aim to promote responsible fatherhood and/or encourage the formation and maintenance of two-parent families.  For example, activities within these programs may include marriage education, marriage and relationship skills, fatherhood skills programs; parent skills workshops; public advertising campaigns on the value of marriage and responsible fatherhood; education regarding how to control aggressive behavior; financial planning seminars; and divorce education and reduction programs.</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Child Welfare Services</a:t>
          </a:r>
          <a:endParaRPr lang="en-US" sz="1100" b="1">
            <a:solidFill>
              <a:schemeClr val="dk1"/>
            </a:solidFill>
            <a:effectLst/>
            <a:latin typeface="+mn-lt"/>
            <a:ea typeface="+mn-ea"/>
            <a:cs typeface="+mn-cs"/>
          </a:endParaRPr>
        </a:p>
        <a:p>
          <a:pPr lvl="1"/>
          <a:r>
            <a:rPr lang="en-US" sz="1100" b="1" i="1">
              <a:solidFill>
                <a:schemeClr val="dk1"/>
              </a:solidFill>
              <a:effectLst/>
              <a:latin typeface="+mn-lt"/>
              <a:ea typeface="+mn-ea"/>
              <a:cs typeface="+mn-cs"/>
            </a:rPr>
            <a:t>Family Support/Family Preservation/Reunification Services</a:t>
          </a:r>
          <a:r>
            <a:rPr lang="en-US" sz="1100">
              <a:solidFill>
                <a:schemeClr val="dk1"/>
              </a:solidFill>
              <a:effectLst/>
              <a:latin typeface="+mn-lt"/>
              <a:ea typeface="+mn-ea"/>
              <a:cs typeface="+mn-cs"/>
            </a:rPr>
            <a:t>: community-based services, provided to families involved in the child welfare system that are designed to increase the strength and stability of families so children may remain in or return to their homes.  These services may include respite care for parents and relative caregivers; individual, group, and family counseling; parenting skills classes; case management; etc. </a:t>
          </a:r>
        </a:p>
        <a:p>
          <a:pPr lvl="1"/>
          <a:r>
            <a:rPr lang="en-US" sz="1100" b="1" i="1">
              <a:solidFill>
                <a:schemeClr val="dk1"/>
              </a:solidFill>
              <a:effectLst/>
              <a:latin typeface="+mn-lt"/>
              <a:ea typeface="+mn-ea"/>
              <a:cs typeface="+mn-cs"/>
            </a:rPr>
            <a:t>Adoption Services</a:t>
          </a:r>
          <a:r>
            <a:rPr lang="en-US" sz="1100">
              <a:solidFill>
                <a:schemeClr val="dk1"/>
              </a:solidFill>
              <a:effectLst/>
              <a:latin typeface="+mn-lt"/>
              <a:ea typeface="+mn-ea"/>
              <a:cs typeface="+mn-cs"/>
            </a:rPr>
            <a:t>: services and activities designed to promote and support successful adoptions.  Services may include pre- and post-adoptive services to support adoptive families, as well as adoptive parent training and recruitment.</a:t>
          </a:r>
        </a:p>
        <a:p>
          <a:pPr lvl="1"/>
          <a:r>
            <a:rPr lang="en-US" sz="1100" b="1" i="1">
              <a:solidFill>
                <a:schemeClr val="dk1"/>
              </a:solidFill>
              <a:effectLst/>
              <a:latin typeface="+mn-lt"/>
              <a:ea typeface="+mn-ea"/>
              <a:cs typeface="+mn-cs"/>
            </a:rPr>
            <a:t>Additional Child Welfare Services</a:t>
          </a:r>
          <a:r>
            <a:rPr lang="en-US" sz="1100">
              <a:solidFill>
                <a:schemeClr val="dk1"/>
              </a:solidFill>
              <a:effectLst/>
              <a:latin typeface="+mn-lt"/>
              <a:ea typeface="+mn-ea"/>
              <a:cs typeface="+mn-cs"/>
            </a:rPr>
            <a:t>: other services provided to children and families at risk of being in the child welfare system, or who are involved in the child welfare system.  This may include independent living services, service coordination costs, legal action, developing case plans, assessment/evaluation of family circumstances, and transportation to or from any of the services or activities described above. </a:t>
          </a:r>
        </a:p>
        <a:p>
          <a:pPr lvl="0"/>
          <a:endParaRPr lang="en-US" sz="1100" b="1" i="0">
            <a:solidFill>
              <a:schemeClr val="dk1"/>
            </a:solidFill>
            <a:effectLst/>
            <a:latin typeface="+mn-lt"/>
            <a:ea typeface="+mn-ea"/>
            <a:cs typeface="+mn-cs"/>
          </a:endParaRPr>
        </a:p>
        <a:p>
          <a:pPr lvl="0"/>
          <a:r>
            <a:rPr lang="x-none" sz="1100" b="1" i="0">
              <a:solidFill>
                <a:schemeClr val="dk1"/>
              </a:solidFill>
              <a:effectLst/>
              <a:latin typeface="+mn-lt"/>
              <a:ea typeface="+mn-ea"/>
              <a:cs typeface="+mn-cs"/>
            </a:rPr>
            <a:t>Home Visiting Programs</a:t>
          </a:r>
          <a:endParaRPr lang="en-US" sz="1100" b="1" i="0">
            <a:solidFill>
              <a:schemeClr val="dk1"/>
            </a:solidFill>
            <a:effectLst/>
            <a:latin typeface="+mn-lt"/>
            <a:ea typeface="+mn-ea"/>
            <a:cs typeface="+mn-cs"/>
          </a:endParaRPr>
        </a:p>
        <a:p>
          <a:r>
            <a:rPr lang="en-US" sz="1100">
              <a:solidFill>
                <a:schemeClr val="dk1"/>
              </a:solidFill>
              <a:effectLst/>
              <a:latin typeface="+mn-lt"/>
              <a:ea typeface="+mn-ea"/>
              <a:cs typeface="+mn-cs"/>
            </a:rPr>
            <a:t>Expenditures on programs where nurses, social workers, or other professionals/para-professionals provide services to families in their homes, including evaluating the families’ circumstances; providing information and guidance around maternal health and child health and development; and connecting families to necessary resources and services.</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Program Management</a:t>
          </a:r>
          <a:endParaRPr lang="en-US" sz="1100" b="1">
            <a:solidFill>
              <a:schemeClr val="dk1"/>
            </a:solidFill>
            <a:effectLst/>
            <a:latin typeface="+mn-lt"/>
            <a:ea typeface="+mn-ea"/>
            <a:cs typeface="+mn-cs"/>
          </a:endParaRPr>
        </a:p>
        <a:p>
          <a:pPr lvl="1"/>
          <a:r>
            <a:rPr lang="en-US" sz="1100" b="1" i="1">
              <a:solidFill>
                <a:schemeClr val="dk1"/>
              </a:solidFill>
              <a:effectLst/>
              <a:latin typeface="+mn-lt"/>
              <a:ea typeface="+mn-ea"/>
              <a:cs typeface="+mn-cs"/>
            </a:rPr>
            <a:t>Administrative Costs</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subject to a 15 percent cap.</a:t>
          </a:r>
        </a:p>
        <a:p>
          <a:pPr lvl="1"/>
          <a:r>
            <a:rPr lang="en-US" sz="1100" b="1" i="1">
              <a:solidFill>
                <a:schemeClr val="dk1"/>
              </a:solidFill>
              <a:effectLst/>
              <a:latin typeface="+mn-lt"/>
              <a:ea typeface="+mn-ea"/>
              <a:cs typeface="+mn-cs"/>
            </a:rPr>
            <a:t>Assessment/Service Provision</a:t>
          </a:r>
          <a:r>
            <a:rPr lang="en-US" sz="1100">
              <a:solidFill>
                <a:schemeClr val="dk1"/>
              </a:solidFill>
              <a:effectLst/>
              <a:latin typeface="+mn-lt"/>
              <a:ea typeface="+mn-ea"/>
              <a:cs typeface="+mn-cs"/>
            </a:rPr>
            <a:t>: costs associated with screening and assessment (including substance abuse screening), SSI/SSDI application services, case planning and management, and direct service provision such as case management for a TANF recipient related to the provision of an array of services. </a:t>
          </a:r>
        </a:p>
        <a:p>
          <a:pPr lvl="1"/>
          <a:r>
            <a:rPr lang="en-US" sz="1100" b="1" i="1">
              <a:solidFill>
                <a:schemeClr val="dk1"/>
              </a:solidFill>
              <a:effectLst/>
              <a:latin typeface="+mn-lt"/>
              <a:ea typeface="+mn-ea"/>
              <a:cs typeface="+mn-cs"/>
            </a:rPr>
            <a:t>Systems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costs related to monitoring and tracking under the program.  </a:t>
          </a:r>
        </a:p>
        <a:p>
          <a:endParaRPr lang="en-US" sz="1100" b="1">
            <a:solidFill>
              <a:schemeClr val="dk1"/>
            </a:solidFill>
            <a:effectLst/>
            <a:latin typeface="+mn-lt"/>
            <a:ea typeface="+mn-ea"/>
            <a:cs typeface="+mn-cs"/>
          </a:endParaRPr>
        </a:p>
        <a:p>
          <a:r>
            <a:rPr lang="x-none" sz="1100" b="1">
              <a:solidFill>
                <a:schemeClr val="dk1"/>
              </a:solidFill>
              <a:effectLst/>
              <a:latin typeface="+mn-lt"/>
              <a:ea typeface="+mn-ea"/>
              <a:cs typeface="+mn-cs"/>
            </a:rPr>
            <a:t>Other</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Non-assistance activities that were not included in any of the above categories. </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Transferred to Child Care and Development Fund (CCDF) Discretionary</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Funds that the state transferred to the Discretionary Fund of the CCDF during the federal fiscal year. These funds are subject to the rules and regulations of that Fund in place for the fiscal year at the time when the transfer occurs.  A state can transfer up to 30 percent of its block grant to CCDF.</a:t>
          </a: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Transferred to Social Services Block Grant (SSBG)</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Funds the state transferred to the SSBG during the fiscal year.  All funds transferred to the SSBG program are subject to the statute and regulations of the SSBG program in place for the fiscal year at the time when the transfer occurs and shall be used only for programs and services to children or their families whose income is less than 200 percent of the income official poverty line (as defined by the Office of Management and Budget).  A state can transfer up to 10 percent of its TANF funds to the Social Services Block Grant.</a:t>
          </a:r>
        </a:p>
        <a:p>
          <a:pPr lvl="0"/>
          <a:endParaRPr lang="en-US" sz="1100" b="1">
            <a:solidFill>
              <a:schemeClr val="dk1"/>
            </a:solidFill>
            <a:effectLst/>
            <a:latin typeface="+mn-lt"/>
            <a:ea typeface="+mn-ea"/>
            <a:cs typeface="+mn-cs"/>
          </a:endParaRPr>
        </a:p>
        <a:p>
          <a:pPr lvl="0"/>
          <a:r>
            <a:rPr lang="x-none" sz="1100" b="1">
              <a:solidFill>
                <a:schemeClr val="dk1"/>
              </a:solidFill>
              <a:effectLst/>
              <a:latin typeface="+mn-lt"/>
              <a:ea typeface="+mn-ea"/>
              <a:cs typeface="+mn-cs"/>
            </a:rPr>
            <a:t>Transitional Services for Employed  </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Section 411(a)(5) of the Social Security Act requires states to report expenditures on transitional services for families who have ceased to receive assistance because of employment.  This can exclude expenditures from a variety of individual categories, e.g., child care or supportive services; to avoid double-counting, these expenditures are reported as a separate line item apart from the other expenditure categories.</a:t>
          </a:r>
        </a:p>
        <a:p>
          <a:endParaRPr lang="en-US" sz="1100" b="1">
            <a:solidFill>
              <a:schemeClr val="dk1"/>
            </a:solidFill>
            <a:effectLst/>
            <a:latin typeface="+mn-lt"/>
            <a:ea typeface="+mn-ea"/>
            <a:cs typeface="+mn-cs"/>
          </a:endParaRPr>
        </a:p>
        <a:p>
          <a:r>
            <a:rPr lang="x-none" sz="1100" b="1">
              <a:solidFill>
                <a:schemeClr val="dk1"/>
              </a:solidFill>
              <a:effectLst/>
              <a:latin typeface="+mn-lt"/>
              <a:ea typeface="+mn-ea"/>
              <a:cs typeface="+mn-cs"/>
            </a:rPr>
            <a:t>Job Access</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Expenditures of federal TANF block grant funds to meet the matching requirements for the Department of Transportation Job Access program.   These expenditures are also included in “Work Supports.”  To avoid double-counting, the Job Access expenditures are reported as a separate line item apart from the other expenditures categories.  The amount of TANF funds expended on Job Access programs that may be used as non-federal matching under the Job Access program is limited to the difference between 30 percent of TANF block grant funds and the total amount transferred to SSBG and the Discretionary Fund of CCDF.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rahmanou/spending/FY03/HHS%20Charts/TABLE%20A%20-%20Combined%20Federal%20Funds%20Spent%20in%20FY%202003%20through%20the%20FOURTH%20Quar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ahmanou/spending/FY03/FY03%20Spending%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ndingFromFedlTANFgrantInFY"/>
      <sheetName val="SummaryOfExpenOnAssistInFY"/>
      <sheetName val="ExpendOnNonAssistInFY"/>
      <sheetName val="ExpendOnNonAssistDetailBreakFY"/>
      <sheetName val="BreakdownOfOtherExpendNonAssist"/>
    </sheetNames>
    <sheetDataSet>
      <sheetData sheetId="0">
        <row r="1">
          <cell r="K1">
            <v>4</v>
          </cell>
        </row>
        <row r="6">
          <cell r="K6">
            <v>2003</v>
          </cell>
        </row>
        <row r="7">
          <cell r="B7">
            <v>194007284</v>
          </cell>
          <cell r="C7">
            <v>20545839</v>
          </cell>
          <cell r="D7">
            <v>10491352</v>
          </cell>
          <cell r="E7">
            <v>162970093</v>
          </cell>
          <cell r="F7">
            <v>49120216</v>
          </cell>
          <cell r="G7">
            <v>82347108</v>
          </cell>
          <cell r="H7">
            <v>131467324</v>
          </cell>
          <cell r="I7">
            <v>3902526</v>
          </cell>
          <cell r="J7">
            <v>27600243</v>
          </cell>
        </row>
        <row r="8">
          <cell r="B8">
            <v>74389141</v>
          </cell>
          <cell r="C8">
            <v>15737700</v>
          </cell>
          <cell r="D8">
            <v>4100000</v>
          </cell>
          <cell r="E8">
            <v>54551441</v>
          </cell>
          <cell r="F8">
            <v>22403180</v>
          </cell>
          <cell r="G8">
            <v>21879601</v>
          </cell>
          <cell r="H8">
            <v>44282781</v>
          </cell>
          <cell r="I8">
            <v>0</v>
          </cell>
          <cell r="J8">
            <v>10268660</v>
          </cell>
        </row>
        <row r="9">
          <cell r="B9">
            <v>311872553</v>
          </cell>
          <cell r="C9">
            <v>0</v>
          </cell>
          <cell r="D9">
            <v>22733434</v>
          </cell>
          <cell r="E9">
            <v>289139119</v>
          </cell>
          <cell r="F9">
            <v>126069037</v>
          </cell>
          <cell r="G9">
            <v>134334221</v>
          </cell>
          <cell r="H9">
            <v>260403258</v>
          </cell>
          <cell r="I9">
            <v>19759080</v>
          </cell>
          <cell r="J9">
            <v>8976781</v>
          </cell>
        </row>
        <row r="10">
          <cell r="B10">
            <v>94843071</v>
          </cell>
          <cell r="C10">
            <v>6000000</v>
          </cell>
          <cell r="D10">
            <v>0</v>
          </cell>
          <cell r="E10">
            <v>88843071</v>
          </cell>
          <cell r="F10">
            <v>14116159</v>
          </cell>
          <cell r="G10">
            <v>17867598</v>
          </cell>
          <cell r="H10">
            <v>31983757</v>
          </cell>
          <cell r="I10">
            <v>0</v>
          </cell>
          <cell r="J10">
            <v>56859314</v>
          </cell>
        </row>
        <row r="11">
          <cell r="B11">
            <v>4551283529</v>
          </cell>
          <cell r="C11">
            <v>572514000</v>
          </cell>
          <cell r="D11">
            <v>81535520</v>
          </cell>
          <cell r="E11">
            <v>3897234009</v>
          </cell>
          <cell r="F11">
            <v>2151909993</v>
          </cell>
          <cell r="G11">
            <v>1518839106</v>
          </cell>
          <cell r="H11">
            <v>3670749099</v>
          </cell>
          <cell r="I11">
            <v>226484910</v>
          </cell>
          <cell r="J11">
            <v>0</v>
          </cell>
        </row>
        <row r="12">
          <cell r="B12">
            <v>228951330</v>
          </cell>
          <cell r="C12">
            <v>22241896</v>
          </cell>
          <cell r="D12">
            <v>14962638</v>
          </cell>
          <cell r="E12">
            <v>191746796</v>
          </cell>
          <cell r="F12">
            <v>42399741</v>
          </cell>
          <cell r="G12">
            <v>68106268</v>
          </cell>
          <cell r="H12">
            <v>110506009</v>
          </cell>
          <cell r="I12">
            <v>81240787</v>
          </cell>
          <cell r="J12">
            <v>0</v>
          </cell>
        </row>
        <row r="13">
          <cell r="B13">
            <v>281363508</v>
          </cell>
          <cell r="C13">
            <v>0</v>
          </cell>
          <cell r="D13">
            <v>26678810</v>
          </cell>
          <cell r="E13">
            <v>254684698</v>
          </cell>
          <cell r="F13">
            <v>48885011</v>
          </cell>
          <cell r="G13">
            <v>205799687</v>
          </cell>
          <cell r="H13">
            <v>254684698</v>
          </cell>
          <cell r="I13">
            <v>0</v>
          </cell>
          <cell r="J13">
            <v>0</v>
          </cell>
        </row>
        <row r="14">
          <cell r="B14">
            <v>35626951</v>
          </cell>
          <cell r="C14">
            <v>1265646</v>
          </cell>
          <cell r="D14">
            <v>1336345</v>
          </cell>
          <cell r="E14">
            <v>33024960</v>
          </cell>
          <cell r="F14">
            <v>24571749</v>
          </cell>
          <cell r="G14">
            <v>3211681</v>
          </cell>
          <cell r="H14">
            <v>27783430</v>
          </cell>
          <cell r="I14">
            <v>5018164</v>
          </cell>
          <cell r="J14">
            <v>223366</v>
          </cell>
        </row>
        <row r="15">
          <cell r="B15">
            <v>157940486</v>
          </cell>
          <cell r="C15">
            <v>18521964</v>
          </cell>
          <cell r="D15">
            <v>3935917</v>
          </cell>
          <cell r="E15">
            <v>135482605</v>
          </cell>
          <cell r="F15">
            <v>17255243</v>
          </cell>
          <cell r="G15">
            <v>73856534</v>
          </cell>
          <cell r="H15">
            <v>91111777</v>
          </cell>
          <cell r="I15">
            <v>1228084</v>
          </cell>
          <cell r="J15">
            <v>43142744</v>
          </cell>
        </row>
        <row r="16">
          <cell r="B16">
            <v>818048612</v>
          </cell>
          <cell r="C16">
            <v>122549160</v>
          </cell>
          <cell r="D16">
            <v>52274580</v>
          </cell>
          <cell r="E16">
            <v>643224872</v>
          </cell>
          <cell r="F16">
            <v>72776893</v>
          </cell>
          <cell r="G16">
            <v>410791375</v>
          </cell>
          <cell r="H16">
            <v>483568268</v>
          </cell>
          <cell r="I16">
            <v>0</v>
          </cell>
          <cell r="J16">
            <v>159656604</v>
          </cell>
        </row>
        <row r="17">
          <cell r="B17">
            <v>558760633</v>
          </cell>
          <cell r="C17">
            <v>32200000</v>
          </cell>
          <cell r="D17">
            <v>18865151</v>
          </cell>
          <cell r="E17">
            <v>507695482</v>
          </cell>
          <cell r="F17">
            <v>107208919</v>
          </cell>
          <cell r="G17">
            <v>218919710</v>
          </cell>
          <cell r="H17">
            <v>326128629</v>
          </cell>
          <cell r="I17">
            <v>20574443</v>
          </cell>
          <cell r="J17">
            <v>160992410</v>
          </cell>
        </row>
        <row r="18">
          <cell r="B18">
            <v>173470882</v>
          </cell>
          <cell r="C18">
            <v>11050000</v>
          </cell>
          <cell r="D18">
            <v>9890000</v>
          </cell>
          <cell r="E18">
            <v>152530882</v>
          </cell>
          <cell r="F18">
            <v>40916583</v>
          </cell>
          <cell r="G18">
            <v>16616800</v>
          </cell>
          <cell r="H18">
            <v>57533383</v>
          </cell>
          <cell r="I18">
            <v>4165847</v>
          </cell>
          <cell r="J18">
            <v>90831652</v>
          </cell>
        </row>
        <row r="19">
          <cell r="B19">
            <v>53372645</v>
          </cell>
          <cell r="C19">
            <v>8731981</v>
          </cell>
          <cell r="D19">
            <v>1441201</v>
          </cell>
          <cell r="E19">
            <v>43199463</v>
          </cell>
          <cell r="F19">
            <v>6636135</v>
          </cell>
          <cell r="G19">
            <v>23479757</v>
          </cell>
          <cell r="H19">
            <v>30115892</v>
          </cell>
          <cell r="I19">
            <v>12222410</v>
          </cell>
          <cell r="J19">
            <v>861159</v>
          </cell>
        </row>
        <row r="20">
          <cell r="B20">
            <v>585056960</v>
          </cell>
          <cell r="C20">
            <v>0</v>
          </cell>
          <cell r="D20">
            <v>20502485</v>
          </cell>
          <cell r="E20">
            <v>564554475</v>
          </cell>
          <cell r="F20">
            <v>62124682</v>
          </cell>
          <cell r="G20">
            <v>502429793</v>
          </cell>
          <cell r="H20">
            <v>564554475</v>
          </cell>
          <cell r="I20">
            <v>0</v>
          </cell>
          <cell r="J20">
            <v>0</v>
          </cell>
        </row>
        <row r="21">
          <cell r="B21">
            <v>247222289</v>
          </cell>
          <cell r="C21">
            <v>18352906</v>
          </cell>
          <cell r="D21">
            <v>2000000</v>
          </cell>
          <cell r="E21">
            <v>226869383</v>
          </cell>
          <cell r="F21">
            <v>108143930</v>
          </cell>
          <cell r="G21">
            <v>91652267</v>
          </cell>
          <cell r="H21">
            <v>199796197</v>
          </cell>
          <cell r="I21">
            <v>27073186</v>
          </cell>
          <cell r="J21">
            <v>0</v>
          </cell>
        </row>
        <row r="22">
          <cell r="B22">
            <v>164460754</v>
          </cell>
          <cell r="C22">
            <v>28199491</v>
          </cell>
          <cell r="D22">
            <v>11257997</v>
          </cell>
          <cell r="E22">
            <v>125003266</v>
          </cell>
          <cell r="F22">
            <v>38505453</v>
          </cell>
          <cell r="G22">
            <v>55629960</v>
          </cell>
          <cell r="H22">
            <v>94135413</v>
          </cell>
          <cell r="I22">
            <v>5444692</v>
          </cell>
          <cell r="J22">
            <v>25423161</v>
          </cell>
        </row>
        <row r="23">
          <cell r="B23">
            <v>120621502</v>
          </cell>
          <cell r="C23">
            <v>12741228</v>
          </cell>
          <cell r="D23">
            <v>4332070</v>
          </cell>
          <cell r="E23">
            <v>103548204</v>
          </cell>
          <cell r="F23">
            <v>50847441</v>
          </cell>
          <cell r="G23">
            <v>30852937</v>
          </cell>
          <cell r="H23">
            <v>81700378</v>
          </cell>
          <cell r="I23">
            <v>0</v>
          </cell>
          <cell r="J23">
            <v>21847826</v>
          </cell>
        </row>
        <row r="24">
          <cell r="B24">
            <v>218835932</v>
          </cell>
          <cell r="C24">
            <v>47135000</v>
          </cell>
          <cell r="D24">
            <v>0</v>
          </cell>
          <cell r="E24">
            <v>171700932</v>
          </cell>
          <cell r="F24">
            <v>53224624</v>
          </cell>
          <cell r="G24">
            <v>65917218</v>
          </cell>
          <cell r="H24">
            <v>119141842</v>
          </cell>
          <cell r="I24">
            <v>44068272</v>
          </cell>
          <cell r="J24">
            <v>8490818</v>
          </cell>
        </row>
        <row r="25">
          <cell r="B25">
            <v>355052664</v>
          </cell>
          <cell r="C25">
            <v>39030549</v>
          </cell>
          <cell r="D25">
            <v>16397197</v>
          </cell>
          <cell r="E25">
            <v>299624918</v>
          </cell>
          <cell r="F25">
            <v>60156557</v>
          </cell>
          <cell r="G25">
            <v>167455074</v>
          </cell>
          <cell r="H25">
            <v>227611631</v>
          </cell>
          <cell r="I25">
            <v>72013287</v>
          </cell>
          <cell r="J25">
            <v>0</v>
          </cell>
        </row>
        <row r="26">
          <cell r="B26">
            <v>118551019</v>
          </cell>
          <cell r="C26">
            <v>10699122</v>
          </cell>
          <cell r="D26">
            <v>7469450</v>
          </cell>
          <cell r="E26">
            <v>100382447</v>
          </cell>
          <cell r="F26">
            <v>44475153</v>
          </cell>
          <cell r="G26">
            <v>10493435</v>
          </cell>
          <cell r="H26">
            <v>54968588</v>
          </cell>
          <cell r="I26">
            <v>8553045</v>
          </cell>
          <cell r="J26">
            <v>36860814</v>
          </cell>
        </row>
        <row r="27">
          <cell r="B27">
            <v>289225248</v>
          </cell>
          <cell r="C27">
            <v>48884560</v>
          </cell>
          <cell r="D27">
            <v>22909803</v>
          </cell>
          <cell r="E27">
            <v>217430885</v>
          </cell>
          <cell r="F27">
            <v>69008738</v>
          </cell>
          <cell r="G27">
            <v>114124211</v>
          </cell>
          <cell r="H27">
            <v>183132949</v>
          </cell>
          <cell r="I27">
            <v>15453448</v>
          </cell>
          <cell r="J27">
            <v>18844488</v>
          </cell>
        </row>
        <row r="28">
          <cell r="B28">
            <v>471699894</v>
          </cell>
          <cell r="C28">
            <v>91874222</v>
          </cell>
          <cell r="D28">
            <v>42109023</v>
          </cell>
          <cell r="E28">
            <v>337716649</v>
          </cell>
          <cell r="F28">
            <v>153968175</v>
          </cell>
          <cell r="G28">
            <v>183748474</v>
          </cell>
          <cell r="H28">
            <v>337716649</v>
          </cell>
          <cell r="I28">
            <v>0</v>
          </cell>
          <cell r="J28">
            <v>0</v>
          </cell>
        </row>
        <row r="29">
          <cell r="B29">
            <v>868951350</v>
          </cell>
          <cell r="C29">
            <v>0</v>
          </cell>
          <cell r="D29">
            <v>20157975</v>
          </cell>
          <cell r="E29">
            <v>848793375</v>
          </cell>
          <cell r="F29">
            <v>232442380</v>
          </cell>
          <cell r="G29">
            <v>503293223</v>
          </cell>
          <cell r="H29">
            <v>735735603</v>
          </cell>
          <cell r="I29">
            <v>0</v>
          </cell>
          <cell r="J29">
            <v>113057772</v>
          </cell>
        </row>
        <row r="30">
          <cell r="B30">
            <v>388515180</v>
          </cell>
          <cell r="C30">
            <v>26603000</v>
          </cell>
          <cell r="D30">
            <v>3277034</v>
          </cell>
          <cell r="E30">
            <v>358635146</v>
          </cell>
          <cell r="F30">
            <v>134583595</v>
          </cell>
          <cell r="G30">
            <v>182605046</v>
          </cell>
          <cell r="H30">
            <v>317188641</v>
          </cell>
          <cell r="I30">
            <v>0</v>
          </cell>
          <cell r="J30">
            <v>41446505</v>
          </cell>
        </row>
        <row r="31">
          <cell r="B31">
            <v>121198175</v>
          </cell>
          <cell r="C31">
            <v>19323838</v>
          </cell>
          <cell r="D31">
            <v>59</v>
          </cell>
          <cell r="E31">
            <v>101874278</v>
          </cell>
          <cell r="F31">
            <v>61052039</v>
          </cell>
          <cell r="G31">
            <v>37235055</v>
          </cell>
          <cell r="H31">
            <v>98287094</v>
          </cell>
          <cell r="I31">
            <v>1204334</v>
          </cell>
          <cell r="J31">
            <v>2382850</v>
          </cell>
        </row>
        <row r="32">
          <cell r="B32">
            <v>238756915</v>
          </cell>
          <cell r="C32">
            <v>24882439</v>
          </cell>
          <cell r="D32">
            <v>21705174</v>
          </cell>
          <cell r="E32">
            <v>192169302</v>
          </cell>
          <cell r="F32">
            <v>68219966</v>
          </cell>
          <cell r="G32">
            <v>102244162</v>
          </cell>
          <cell r="H32">
            <v>170464128</v>
          </cell>
          <cell r="I32">
            <v>21705173</v>
          </cell>
          <cell r="J32">
            <v>1</v>
          </cell>
        </row>
        <row r="33">
          <cell r="B33">
            <v>62329098</v>
          </cell>
          <cell r="C33">
            <v>8612239</v>
          </cell>
          <cell r="D33">
            <v>3860602</v>
          </cell>
          <cell r="E33">
            <v>49856257</v>
          </cell>
          <cell r="F33">
            <v>33126623</v>
          </cell>
          <cell r="G33">
            <v>7755375</v>
          </cell>
          <cell r="H33">
            <v>40881998</v>
          </cell>
          <cell r="I33">
            <v>1120960</v>
          </cell>
          <cell r="J33">
            <v>7853299</v>
          </cell>
        </row>
        <row r="34">
          <cell r="B34">
            <v>75140536</v>
          </cell>
          <cell r="C34">
            <v>9000000</v>
          </cell>
          <cell r="D34">
            <v>0</v>
          </cell>
          <cell r="E34">
            <v>66140536</v>
          </cell>
          <cell r="F34">
            <v>36394529</v>
          </cell>
          <cell r="G34">
            <v>13581968</v>
          </cell>
          <cell r="H34">
            <v>49976497</v>
          </cell>
          <cell r="I34">
            <v>0</v>
          </cell>
          <cell r="J34">
            <v>16164039</v>
          </cell>
        </row>
        <row r="35">
          <cell r="B35">
            <v>69681723</v>
          </cell>
          <cell r="C35">
            <v>0</v>
          </cell>
          <cell r="D35">
            <v>932868</v>
          </cell>
          <cell r="E35">
            <v>68748855</v>
          </cell>
          <cell r="F35">
            <v>32783810</v>
          </cell>
          <cell r="G35">
            <v>24863464</v>
          </cell>
          <cell r="H35">
            <v>57647274</v>
          </cell>
          <cell r="I35">
            <v>1132417</v>
          </cell>
          <cell r="J35">
            <v>9969164</v>
          </cell>
        </row>
        <row r="36">
          <cell r="B36">
            <v>55748120</v>
          </cell>
          <cell r="C36">
            <v>1195910</v>
          </cell>
          <cell r="D36">
            <v>2931389</v>
          </cell>
          <cell r="E36">
            <v>51620821</v>
          </cell>
          <cell r="F36">
            <v>20345852</v>
          </cell>
          <cell r="G36">
            <v>19814842</v>
          </cell>
          <cell r="H36">
            <v>40160694</v>
          </cell>
          <cell r="I36">
            <v>0</v>
          </cell>
          <cell r="J36">
            <v>11460127</v>
          </cell>
        </row>
        <row r="37">
          <cell r="B37">
            <v>733794366</v>
          </cell>
          <cell r="C37">
            <v>25665017</v>
          </cell>
          <cell r="D37">
            <v>15341351</v>
          </cell>
          <cell r="E37">
            <v>692787998</v>
          </cell>
          <cell r="F37">
            <v>186840569</v>
          </cell>
          <cell r="G37">
            <v>257416165</v>
          </cell>
          <cell r="H37">
            <v>444256734</v>
          </cell>
          <cell r="I37">
            <v>48578247</v>
          </cell>
          <cell r="J37">
            <v>199953017</v>
          </cell>
        </row>
        <row r="38">
          <cell r="B38">
            <v>168213435</v>
          </cell>
          <cell r="C38">
            <v>29813209</v>
          </cell>
          <cell r="D38">
            <v>2000000</v>
          </cell>
          <cell r="E38">
            <v>136400226</v>
          </cell>
          <cell r="F38">
            <v>63233778</v>
          </cell>
          <cell r="G38">
            <v>27189092</v>
          </cell>
          <cell r="H38">
            <v>90422870</v>
          </cell>
          <cell r="I38">
            <v>36672979</v>
          </cell>
          <cell r="J38">
            <v>9304377</v>
          </cell>
        </row>
        <row r="39">
          <cell r="B39">
            <v>3528246804</v>
          </cell>
          <cell r="C39">
            <v>39900000</v>
          </cell>
          <cell r="D39">
            <v>244000000</v>
          </cell>
          <cell r="E39">
            <v>3244346804</v>
          </cell>
          <cell r="F39">
            <v>1491467227</v>
          </cell>
          <cell r="G39">
            <v>1291730586</v>
          </cell>
          <cell r="H39">
            <v>2783197813</v>
          </cell>
          <cell r="I39">
            <v>199779844</v>
          </cell>
          <cell r="J39">
            <v>261369147</v>
          </cell>
        </row>
        <row r="40">
          <cell r="B40">
            <v>390729267</v>
          </cell>
          <cell r="C40">
            <v>74499688</v>
          </cell>
          <cell r="D40">
            <v>4544769</v>
          </cell>
          <cell r="E40">
            <v>311684810</v>
          </cell>
          <cell r="F40">
            <v>113176702</v>
          </cell>
          <cell r="G40">
            <v>138977047</v>
          </cell>
          <cell r="H40">
            <v>252153749</v>
          </cell>
          <cell r="I40">
            <v>56013410</v>
          </cell>
          <cell r="J40">
            <v>3517651</v>
          </cell>
        </row>
        <row r="41">
          <cell r="B41">
            <v>42962917</v>
          </cell>
          <cell r="C41">
            <v>0</v>
          </cell>
          <cell r="D41">
            <v>0</v>
          </cell>
          <cell r="E41">
            <v>42962917</v>
          </cell>
          <cell r="F41">
            <v>19725709</v>
          </cell>
          <cell r="G41">
            <v>13120055</v>
          </cell>
          <cell r="H41">
            <v>32845764</v>
          </cell>
          <cell r="I41">
            <v>0</v>
          </cell>
          <cell r="J41">
            <v>10117153</v>
          </cell>
        </row>
        <row r="42">
          <cell r="B42">
            <v>1270278270</v>
          </cell>
          <cell r="C42">
            <v>0</v>
          </cell>
          <cell r="D42">
            <v>74935420</v>
          </cell>
          <cell r="E42">
            <v>1195342850</v>
          </cell>
          <cell r="F42">
            <v>139269860</v>
          </cell>
          <cell r="G42">
            <v>474514313</v>
          </cell>
          <cell r="H42">
            <v>613784173</v>
          </cell>
          <cell r="I42">
            <v>239638064</v>
          </cell>
          <cell r="J42">
            <v>341920613</v>
          </cell>
        </row>
        <row r="43">
          <cell r="B43">
            <v>308031500</v>
          </cell>
          <cell r="C43">
            <v>30822071</v>
          </cell>
          <cell r="D43">
            <v>15411035</v>
          </cell>
          <cell r="E43">
            <v>261798394</v>
          </cell>
          <cell r="F43">
            <v>121710555</v>
          </cell>
          <cell r="G43">
            <v>20384951</v>
          </cell>
          <cell r="H43">
            <v>142095506</v>
          </cell>
          <cell r="I43">
            <v>0</v>
          </cell>
          <cell r="J43">
            <v>119702888</v>
          </cell>
        </row>
        <row r="44">
          <cell r="B44">
            <v>183540235</v>
          </cell>
          <cell r="C44">
            <v>0</v>
          </cell>
          <cell r="D44">
            <v>0</v>
          </cell>
          <cell r="E44">
            <v>183540235</v>
          </cell>
          <cell r="F44">
            <v>83751601</v>
          </cell>
          <cell r="G44">
            <v>71368148</v>
          </cell>
          <cell r="H44">
            <v>155119749</v>
          </cell>
          <cell r="I44">
            <v>28420486</v>
          </cell>
          <cell r="J44">
            <v>0</v>
          </cell>
        </row>
        <row r="45">
          <cell r="B45">
            <v>1289125686</v>
          </cell>
          <cell r="C45">
            <v>124484000</v>
          </cell>
          <cell r="D45">
            <v>30579000</v>
          </cell>
          <cell r="E45">
            <v>1134062686</v>
          </cell>
          <cell r="F45">
            <v>157685533</v>
          </cell>
          <cell r="G45">
            <v>543694734</v>
          </cell>
          <cell r="H45">
            <v>701380267</v>
          </cell>
          <cell r="I45">
            <v>277432010</v>
          </cell>
          <cell r="J45">
            <v>155250409</v>
          </cell>
        </row>
        <row r="46">
          <cell r="B46">
            <v>97879798</v>
          </cell>
          <cell r="C46">
            <v>9091106</v>
          </cell>
          <cell r="D46">
            <v>0</v>
          </cell>
          <cell r="E46">
            <v>88788692</v>
          </cell>
          <cell r="F46">
            <v>60069400</v>
          </cell>
          <cell r="G46">
            <v>25861081</v>
          </cell>
          <cell r="H46">
            <v>85930481</v>
          </cell>
          <cell r="I46">
            <v>0</v>
          </cell>
          <cell r="J46">
            <v>2858211</v>
          </cell>
        </row>
        <row r="47">
          <cell r="B47">
            <v>119077790</v>
          </cell>
          <cell r="C47">
            <v>1300000</v>
          </cell>
          <cell r="D47">
            <v>5262210</v>
          </cell>
          <cell r="E47">
            <v>112515580</v>
          </cell>
          <cell r="F47">
            <v>36737542</v>
          </cell>
          <cell r="G47">
            <v>75778038</v>
          </cell>
          <cell r="H47">
            <v>112515580</v>
          </cell>
          <cell r="I47">
            <v>0</v>
          </cell>
          <cell r="J47">
            <v>0</v>
          </cell>
        </row>
        <row r="48">
          <cell r="B48">
            <v>45400539</v>
          </cell>
          <cell r="C48">
            <v>1700000</v>
          </cell>
          <cell r="D48">
            <v>2286524</v>
          </cell>
          <cell r="E48">
            <v>41414015</v>
          </cell>
          <cell r="F48">
            <v>12755031</v>
          </cell>
          <cell r="G48">
            <v>5162432</v>
          </cell>
          <cell r="H48">
            <v>17917463</v>
          </cell>
          <cell r="I48">
            <v>386797</v>
          </cell>
          <cell r="J48">
            <v>23109755</v>
          </cell>
        </row>
        <row r="49">
          <cell r="B49">
            <v>243292515</v>
          </cell>
          <cell r="C49">
            <v>52025586</v>
          </cell>
          <cell r="D49">
            <v>5265988</v>
          </cell>
          <cell r="E49">
            <v>186000941</v>
          </cell>
          <cell r="F49">
            <v>129962815</v>
          </cell>
          <cell r="G49">
            <v>56038126</v>
          </cell>
          <cell r="H49">
            <v>186000941</v>
          </cell>
          <cell r="I49">
            <v>0</v>
          </cell>
          <cell r="J49">
            <v>0</v>
          </cell>
        </row>
        <row r="50">
          <cell r="B50">
            <v>855007341</v>
          </cell>
          <cell r="C50">
            <v>-2349075</v>
          </cell>
          <cell r="D50">
            <v>27159154</v>
          </cell>
          <cell r="E50">
            <v>830197262</v>
          </cell>
          <cell r="F50">
            <v>291860735</v>
          </cell>
          <cell r="G50">
            <v>372181182</v>
          </cell>
          <cell r="H50">
            <v>664041917</v>
          </cell>
          <cell r="I50">
            <v>33278111</v>
          </cell>
          <cell r="J50">
            <v>132877234</v>
          </cell>
        </row>
        <row r="51">
          <cell r="B51">
            <v>138441052</v>
          </cell>
          <cell r="C51">
            <v>0</v>
          </cell>
          <cell r="D51">
            <v>12462419</v>
          </cell>
          <cell r="E51">
            <v>125978633</v>
          </cell>
          <cell r="F51">
            <v>49133210</v>
          </cell>
          <cell r="G51">
            <v>56817858</v>
          </cell>
          <cell r="H51">
            <v>105951068</v>
          </cell>
          <cell r="I51">
            <v>0</v>
          </cell>
          <cell r="J51">
            <v>20027565</v>
          </cell>
        </row>
        <row r="52">
          <cell r="B52">
            <v>48623462</v>
          </cell>
          <cell r="C52">
            <v>9224074</v>
          </cell>
          <cell r="D52">
            <v>4735318</v>
          </cell>
          <cell r="E52">
            <v>34664070</v>
          </cell>
          <cell r="F52">
            <v>25713338</v>
          </cell>
          <cell r="G52">
            <v>8950732</v>
          </cell>
          <cell r="H52">
            <v>34664070</v>
          </cell>
          <cell r="I52">
            <v>0</v>
          </cell>
          <cell r="J52">
            <v>0</v>
          </cell>
        </row>
        <row r="53">
          <cell r="B53">
            <v>183625387</v>
          </cell>
          <cell r="C53">
            <v>-8189221</v>
          </cell>
          <cell r="D53">
            <v>15828172</v>
          </cell>
          <cell r="E53">
            <v>175986436</v>
          </cell>
          <cell r="F53">
            <v>66084470</v>
          </cell>
          <cell r="G53">
            <v>79109036</v>
          </cell>
          <cell r="H53">
            <v>145193506</v>
          </cell>
          <cell r="I53">
            <v>12603709</v>
          </cell>
          <cell r="J53">
            <v>18189221</v>
          </cell>
        </row>
        <row r="54">
          <cell r="B54">
            <v>454950703</v>
          </cell>
          <cell r="C54">
            <v>107300000</v>
          </cell>
          <cell r="D54">
            <v>10426130</v>
          </cell>
          <cell r="E54">
            <v>337224573</v>
          </cell>
          <cell r="F54">
            <v>102296180</v>
          </cell>
          <cell r="G54">
            <v>205171177</v>
          </cell>
          <cell r="H54">
            <v>307467357</v>
          </cell>
          <cell r="I54">
            <v>29757216</v>
          </cell>
          <cell r="J54">
            <v>0</v>
          </cell>
        </row>
        <row r="55">
          <cell r="B55">
            <v>142009708</v>
          </cell>
          <cell r="C55">
            <v>0</v>
          </cell>
          <cell r="D55">
            <v>6947755</v>
          </cell>
          <cell r="E55">
            <v>135061953</v>
          </cell>
          <cell r="F55">
            <v>62729620</v>
          </cell>
          <cell r="G55">
            <v>59684986</v>
          </cell>
          <cell r="H55">
            <v>122414606</v>
          </cell>
          <cell r="I55">
            <v>0</v>
          </cell>
          <cell r="J55">
            <v>12647347</v>
          </cell>
        </row>
        <row r="56">
          <cell r="B56">
            <v>500046546</v>
          </cell>
          <cell r="C56">
            <v>65308581</v>
          </cell>
          <cell r="D56">
            <v>13440834</v>
          </cell>
          <cell r="E56">
            <v>421297131</v>
          </cell>
          <cell r="F56">
            <v>68684895</v>
          </cell>
          <cell r="G56">
            <v>252251729</v>
          </cell>
          <cell r="H56">
            <v>320936624</v>
          </cell>
          <cell r="I56">
            <v>15312516</v>
          </cell>
          <cell r="J56">
            <v>85047992</v>
          </cell>
        </row>
        <row r="57">
          <cell r="B57">
            <v>128373739</v>
          </cell>
          <cell r="C57">
            <v>11679671</v>
          </cell>
          <cell r="D57">
            <v>8014036</v>
          </cell>
          <cell r="E57">
            <v>108680032</v>
          </cell>
          <cell r="F57">
            <v>4866769</v>
          </cell>
          <cell r="G57">
            <v>37068096</v>
          </cell>
          <cell r="H57">
            <v>41934865</v>
          </cell>
          <cell r="I57">
            <v>29988440</v>
          </cell>
          <cell r="J57">
            <v>36756727</v>
          </cell>
        </row>
        <row r="58">
          <cell r="B58">
            <v>22856629044</v>
          </cell>
          <cell r="C58">
            <v>1790167397</v>
          </cell>
          <cell r="D58">
            <v>926728189</v>
          </cell>
          <cell r="E58">
            <v>20139733458</v>
          </cell>
          <cell r="F58">
            <v>7271427945</v>
          </cell>
          <cell r="G58">
            <v>8982215514</v>
          </cell>
          <cell r="H58">
            <v>16253643459</v>
          </cell>
          <cell r="I58">
            <v>1580226894</v>
          </cell>
          <cell r="J58">
            <v>2305863104</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FY03 Template"/>
      <sheetName val="state by state"/>
      <sheetName val="grants"/>
      <sheetName val="AUPL 02"/>
      <sheetName val="Table B MOE assistance &amp; non"/>
      <sheetName val="Table C SSP assistance &amp;non"/>
      <sheetName val="TableE_AnalysisOfStateMOE_Spend"/>
      <sheetName val="SpendingFromFedlTANFgrantInFY A"/>
      <sheetName val="TANF assistance"/>
      <sheetName val="TANF non-assistance"/>
      <sheetName val="B&amp;C vs. E"/>
      <sheetName val="FY 2014 Work-Related"/>
    </sheetNames>
    <sheetDataSet>
      <sheetData sheetId="0"/>
      <sheetData sheetId="1"/>
      <sheetData sheetId="2"/>
      <sheetData sheetId="3"/>
      <sheetData sheetId="4"/>
      <sheetData sheetId="5"/>
      <sheetData sheetId="6"/>
      <sheetData sheetId="7"/>
      <sheetData sheetId="8">
        <row r="7">
          <cell r="A7" t="str">
            <v>ALABAMA</v>
          </cell>
          <cell r="B7">
            <v>49120216</v>
          </cell>
          <cell r="C7">
            <v>44921372</v>
          </cell>
          <cell r="D7">
            <v>71004</v>
          </cell>
          <cell r="E7">
            <v>4127840</v>
          </cell>
          <cell r="F7">
            <v>0</v>
          </cell>
          <cell r="G7">
            <v>0.37</v>
          </cell>
        </row>
        <row r="8">
          <cell r="A8" t="str">
            <v>ALASKA</v>
          </cell>
          <cell r="B8">
            <v>22403180</v>
          </cell>
          <cell r="C8">
            <v>17051867</v>
          </cell>
          <cell r="D8">
            <v>4386306</v>
          </cell>
          <cell r="E8">
            <v>965007</v>
          </cell>
          <cell r="F8">
            <v>0</v>
          </cell>
          <cell r="G8">
            <v>0.51</v>
          </cell>
        </row>
        <row r="9">
          <cell r="A9" t="str">
            <v>ARIZONA</v>
          </cell>
          <cell r="B9">
            <v>126069037</v>
          </cell>
          <cell r="C9">
            <v>126065473</v>
          </cell>
          <cell r="D9">
            <v>0</v>
          </cell>
          <cell r="E9">
            <v>3564</v>
          </cell>
          <cell r="F9">
            <v>0</v>
          </cell>
          <cell r="G9">
            <v>0.48</v>
          </cell>
        </row>
        <row r="10">
          <cell r="A10" t="str">
            <v>ARKANSAS</v>
          </cell>
          <cell r="B10">
            <v>14116159</v>
          </cell>
          <cell r="C10">
            <v>14116159</v>
          </cell>
          <cell r="D10">
            <v>0</v>
          </cell>
          <cell r="E10">
            <v>0</v>
          </cell>
          <cell r="F10">
            <v>0</v>
          </cell>
          <cell r="G10">
            <v>0.44</v>
          </cell>
        </row>
        <row r="11">
          <cell r="A11" t="str">
            <v>CALIFORNIA</v>
          </cell>
          <cell r="B11">
            <v>2151909993</v>
          </cell>
          <cell r="C11">
            <v>1535349002</v>
          </cell>
          <cell r="D11">
            <v>172361458</v>
          </cell>
          <cell r="E11">
            <v>166833686</v>
          </cell>
          <cell r="F11">
            <v>277365847</v>
          </cell>
          <cell r="G11">
            <v>0.59</v>
          </cell>
        </row>
        <row r="12">
          <cell r="A12" t="str">
            <v>COLORADO</v>
          </cell>
          <cell r="B12">
            <v>42399741</v>
          </cell>
          <cell r="C12">
            <v>41234221</v>
          </cell>
          <cell r="D12">
            <v>0</v>
          </cell>
          <cell r="E12">
            <v>1165520</v>
          </cell>
          <cell r="F12">
            <v>0</v>
          </cell>
          <cell r="G12">
            <v>0.38</v>
          </cell>
        </row>
        <row r="13">
          <cell r="A13" t="str">
            <v>CONNECTICUT</v>
          </cell>
          <cell r="B13">
            <v>48885011</v>
          </cell>
          <cell r="C13">
            <v>44225255</v>
          </cell>
          <cell r="D13">
            <v>0</v>
          </cell>
          <cell r="E13">
            <v>2413994</v>
          </cell>
          <cell r="F13">
            <v>2245762</v>
          </cell>
          <cell r="G13">
            <v>0.19</v>
          </cell>
        </row>
        <row r="14">
          <cell r="A14" t="str">
            <v>DELAWARE</v>
          </cell>
          <cell r="B14">
            <v>24571749</v>
          </cell>
          <cell r="C14">
            <v>17145224</v>
          </cell>
          <cell r="D14">
            <v>0</v>
          </cell>
          <cell r="E14">
            <v>7426525</v>
          </cell>
          <cell r="F14">
            <v>0</v>
          </cell>
          <cell r="G14">
            <v>0.88</v>
          </cell>
        </row>
        <row r="15">
          <cell r="A15" t="str">
            <v>DIST.OF COLUMBIA</v>
          </cell>
          <cell r="B15">
            <v>17255243</v>
          </cell>
          <cell r="C15">
            <v>17255243</v>
          </cell>
          <cell r="D15">
            <v>0</v>
          </cell>
          <cell r="E15">
            <v>0</v>
          </cell>
          <cell r="F15">
            <v>0</v>
          </cell>
          <cell r="G15">
            <v>0.19</v>
          </cell>
        </row>
        <row r="16">
          <cell r="A16" t="str">
            <v>FLORIDA</v>
          </cell>
          <cell r="B16">
            <v>72776893</v>
          </cell>
          <cell r="C16">
            <v>43444074</v>
          </cell>
          <cell r="D16">
            <v>27940570</v>
          </cell>
          <cell r="E16">
            <v>1392249</v>
          </cell>
          <cell r="F16">
            <v>0</v>
          </cell>
          <cell r="G16">
            <v>0.15</v>
          </cell>
        </row>
        <row r="17">
          <cell r="A17" t="str">
            <v>GEORGIA</v>
          </cell>
          <cell r="B17">
            <v>107208919</v>
          </cell>
          <cell r="C17">
            <v>98807957</v>
          </cell>
          <cell r="D17">
            <v>0</v>
          </cell>
          <cell r="E17">
            <v>8400962</v>
          </cell>
          <cell r="F17">
            <v>0</v>
          </cell>
          <cell r="G17">
            <v>0.33</v>
          </cell>
        </row>
        <row r="18">
          <cell r="A18" t="str">
            <v>HAWAII</v>
          </cell>
          <cell r="B18">
            <v>40916583</v>
          </cell>
          <cell r="C18">
            <v>40916583</v>
          </cell>
          <cell r="D18">
            <v>0</v>
          </cell>
          <cell r="E18">
            <v>0</v>
          </cell>
          <cell r="F18">
            <v>0</v>
          </cell>
          <cell r="G18">
            <v>0.71</v>
          </cell>
        </row>
        <row r="19">
          <cell r="A19" t="str">
            <v>IDAHO</v>
          </cell>
          <cell r="B19">
            <v>6636135</v>
          </cell>
          <cell r="C19">
            <v>6345623</v>
          </cell>
          <cell r="D19">
            <v>0</v>
          </cell>
          <cell r="E19">
            <v>290512</v>
          </cell>
          <cell r="F19">
            <v>0</v>
          </cell>
          <cell r="G19">
            <v>0.22</v>
          </cell>
        </row>
        <row r="20">
          <cell r="A20" t="str">
            <v>ILLINOIS</v>
          </cell>
          <cell r="B20">
            <v>62124682</v>
          </cell>
          <cell r="C20">
            <v>59153847</v>
          </cell>
          <cell r="D20">
            <v>0</v>
          </cell>
          <cell r="E20">
            <v>2970835</v>
          </cell>
          <cell r="F20">
            <v>0</v>
          </cell>
          <cell r="G20">
            <v>0.11</v>
          </cell>
        </row>
        <row r="21">
          <cell r="A21" t="str">
            <v>INDIANA</v>
          </cell>
          <cell r="B21">
            <v>108143930</v>
          </cell>
          <cell r="C21">
            <v>114955215</v>
          </cell>
          <cell r="D21">
            <v>0</v>
          </cell>
          <cell r="E21">
            <v>-6811285</v>
          </cell>
          <cell r="F21">
            <v>0</v>
          </cell>
          <cell r="G21">
            <v>0.54</v>
          </cell>
        </row>
        <row r="22">
          <cell r="A22" t="str">
            <v>IOWA</v>
          </cell>
          <cell r="B22">
            <v>38505453</v>
          </cell>
          <cell r="C22">
            <v>38505453</v>
          </cell>
          <cell r="D22">
            <v>0</v>
          </cell>
          <cell r="E22">
            <v>0</v>
          </cell>
          <cell r="F22">
            <v>0</v>
          </cell>
          <cell r="G22">
            <v>0.41</v>
          </cell>
        </row>
        <row r="23">
          <cell r="A23" t="str">
            <v>KANSAS</v>
          </cell>
          <cell r="B23">
            <v>50847441</v>
          </cell>
          <cell r="C23">
            <v>29042335</v>
          </cell>
          <cell r="D23">
            <v>0</v>
          </cell>
          <cell r="E23">
            <v>6481209</v>
          </cell>
          <cell r="F23">
            <v>15323897</v>
          </cell>
          <cell r="G23">
            <v>0.62</v>
          </cell>
        </row>
        <row r="24">
          <cell r="A24" t="str">
            <v>KENTUCKY</v>
          </cell>
          <cell r="B24">
            <v>53224624</v>
          </cell>
          <cell r="C24">
            <v>43671510</v>
          </cell>
          <cell r="D24">
            <v>6514781</v>
          </cell>
          <cell r="E24">
            <v>3038333</v>
          </cell>
          <cell r="F24">
            <v>0</v>
          </cell>
          <cell r="G24">
            <v>0.45</v>
          </cell>
        </row>
        <row r="25">
          <cell r="A25" t="str">
            <v>LOUISIANA</v>
          </cell>
          <cell r="B25">
            <v>60156557</v>
          </cell>
          <cell r="C25">
            <v>59692754</v>
          </cell>
          <cell r="D25">
            <v>0</v>
          </cell>
          <cell r="E25">
            <v>463803</v>
          </cell>
          <cell r="F25">
            <v>0</v>
          </cell>
          <cell r="G25">
            <v>0.26</v>
          </cell>
        </row>
        <row r="26">
          <cell r="A26" t="str">
            <v>MAINE</v>
          </cell>
          <cell r="B26">
            <v>44475153</v>
          </cell>
          <cell r="C26">
            <v>28079126</v>
          </cell>
          <cell r="D26">
            <v>8998797</v>
          </cell>
          <cell r="E26">
            <v>7397230</v>
          </cell>
          <cell r="F26">
            <v>0</v>
          </cell>
          <cell r="G26">
            <v>0.81</v>
          </cell>
        </row>
        <row r="27">
          <cell r="A27" t="str">
            <v>MARYLAND</v>
          </cell>
          <cell r="B27">
            <v>69008738</v>
          </cell>
          <cell r="C27">
            <v>69008738</v>
          </cell>
          <cell r="D27">
            <v>0</v>
          </cell>
          <cell r="E27">
            <v>0</v>
          </cell>
          <cell r="F27">
            <v>0</v>
          </cell>
          <cell r="G27">
            <v>0.38</v>
          </cell>
        </row>
        <row r="28">
          <cell r="A28" t="str">
            <v>MASSACHUSETTS</v>
          </cell>
          <cell r="B28">
            <v>153968175</v>
          </cell>
          <cell r="C28">
            <v>144001809</v>
          </cell>
          <cell r="D28">
            <v>9845418</v>
          </cell>
          <cell r="E28">
            <v>120948</v>
          </cell>
          <cell r="F28">
            <v>0</v>
          </cell>
          <cell r="G28">
            <v>0.46</v>
          </cell>
        </row>
        <row r="29">
          <cell r="A29" t="str">
            <v>MICHIGAN</v>
          </cell>
          <cell r="B29">
            <v>232442380</v>
          </cell>
          <cell r="C29">
            <v>206088132</v>
          </cell>
          <cell r="D29">
            <v>26354248</v>
          </cell>
          <cell r="E29">
            <v>0</v>
          </cell>
          <cell r="F29">
            <v>0</v>
          </cell>
          <cell r="G29">
            <v>0.32</v>
          </cell>
        </row>
        <row r="30">
          <cell r="A30" t="str">
            <v>MINNESOTA</v>
          </cell>
          <cell r="B30">
            <v>134583595</v>
          </cell>
          <cell r="C30">
            <v>134527503</v>
          </cell>
          <cell r="D30">
            <v>0</v>
          </cell>
          <cell r="E30">
            <v>56092</v>
          </cell>
          <cell r="F30">
            <v>0</v>
          </cell>
          <cell r="G30">
            <v>0.42</v>
          </cell>
        </row>
        <row r="31">
          <cell r="A31" t="str">
            <v>MISSISSIPPI</v>
          </cell>
          <cell r="B31">
            <v>61052039</v>
          </cell>
          <cell r="C31">
            <v>34419238</v>
          </cell>
          <cell r="D31">
            <v>7164461</v>
          </cell>
          <cell r="E31">
            <v>19468340</v>
          </cell>
          <cell r="F31">
            <v>0</v>
          </cell>
          <cell r="G31">
            <v>0.62</v>
          </cell>
        </row>
        <row r="32">
          <cell r="A32" t="str">
            <v>MISSOURI</v>
          </cell>
          <cell r="B32">
            <v>68219966</v>
          </cell>
          <cell r="C32">
            <v>68219965</v>
          </cell>
          <cell r="D32">
            <v>0</v>
          </cell>
          <cell r="E32">
            <v>0</v>
          </cell>
          <cell r="F32">
            <v>1</v>
          </cell>
          <cell r="G32">
            <v>0.4</v>
          </cell>
        </row>
        <row r="33">
          <cell r="A33" t="str">
            <v>MONTANA</v>
          </cell>
          <cell r="B33">
            <v>33126623</v>
          </cell>
          <cell r="C33">
            <v>31283345</v>
          </cell>
          <cell r="D33">
            <v>0</v>
          </cell>
          <cell r="E33">
            <v>0</v>
          </cell>
          <cell r="F33">
            <v>1843278</v>
          </cell>
          <cell r="G33">
            <v>0.81</v>
          </cell>
        </row>
        <row r="34">
          <cell r="A34" t="str">
            <v>NEBRASKA</v>
          </cell>
          <cell r="B34">
            <v>36394529</v>
          </cell>
          <cell r="C34">
            <v>36394529</v>
          </cell>
          <cell r="D34">
            <v>0</v>
          </cell>
          <cell r="E34">
            <v>0</v>
          </cell>
          <cell r="F34">
            <v>0</v>
          </cell>
          <cell r="G34">
            <v>0.73</v>
          </cell>
        </row>
        <row r="35">
          <cell r="A35" t="str">
            <v>NEVADA</v>
          </cell>
          <cell r="B35">
            <v>32783810</v>
          </cell>
          <cell r="C35">
            <v>27820235</v>
          </cell>
          <cell r="D35">
            <v>783376</v>
          </cell>
          <cell r="E35">
            <v>490062</v>
          </cell>
          <cell r="F35">
            <v>3690137</v>
          </cell>
          <cell r="G35">
            <v>0.56999999999999995</v>
          </cell>
        </row>
        <row r="36">
          <cell r="A36" t="str">
            <v>NEW HAMPSHIRE</v>
          </cell>
          <cell r="B36">
            <v>20345852</v>
          </cell>
          <cell r="C36">
            <v>22587096</v>
          </cell>
          <cell r="D36">
            <v>0</v>
          </cell>
          <cell r="E36">
            <v>0</v>
          </cell>
          <cell r="F36">
            <v>-2241244</v>
          </cell>
          <cell r="G36">
            <v>0.51</v>
          </cell>
        </row>
        <row r="37">
          <cell r="A37" t="str">
            <v>NEW JERSEY</v>
          </cell>
          <cell r="B37">
            <v>186840569</v>
          </cell>
          <cell r="C37">
            <v>166297462</v>
          </cell>
          <cell r="D37">
            <v>9388750</v>
          </cell>
          <cell r="E37">
            <v>11154357</v>
          </cell>
          <cell r="F37">
            <v>0</v>
          </cell>
          <cell r="G37">
            <v>0.42</v>
          </cell>
        </row>
        <row r="38">
          <cell r="A38" t="str">
            <v>NEW MEXICO</v>
          </cell>
          <cell r="B38">
            <v>63233778</v>
          </cell>
          <cell r="C38">
            <v>62687660</v>
          </cell>
          <cell r="D38">
            <v>0</v>
          </cell>
          <cell r="E38">
            <v>546118</v>
          </cell>
          <cell r="F38">
            <v>0</v>
          </cell>
          <cell r="G38">
            <v>0.7</v>
          </cell>
        </row>
        <row r="39">
          <cell r="A39" t="str">
            <v>NEW YORK</v>
          </cell>
          <cell r="B39">
            <v>1491467227</v>
          </cell>
          <cell r="C39">
            <v>1101636536</v>
          </cell>
          <cell r="D39">
            <v>0</v>
          </cell>
          <cell r="E39">
            <v>0</v>
          </cell>
          <cell r="F39">
            <v>389830691</v>
          </cell>
          <cell r="G39">
            <v>0.54</v>
          </cell>
        </row>
        <row r="40">
          <cell r="A40" t="str">
            <v>NORTH CAROLINA</v>
          </cell>
          <cell r="B40">
            <v>113176702</v>
          </cell>
          <cell r="C40">
            <v>110544210</v>
          </cell>
          <cell r="D40">
            <v>0</v>
          </cell>
          <cell r="E40">
            <v>0</v>
          </cell>
          <cell r="F40">
            <v>2632492</v>
          </cell>
          <cell r="G40">
            <v>0.45</v>
          </cell>
        </row>
        <row r="41">
          <cell r="A41" t="str">
            <v>NORTH DAKOTA</v>
          </cell>
          <cell r="B41">
            <v>19725709</v>
          </cell>
          <cell r="C41">
            <v>9831272</v>
          </cell>
          <cell r="D41">
            <v>952933</v>
          </cell>
          <cell r="E41">
            <v>1089757</v>
          </cell>
          <cell r="F41">
            <v>7851747</v>
          </cell>
          <cell r="G41">
            <v>0.6</v>
          </cell>
        </row>
        <row r="42">
          <cell r="A42" t="str">
            <v>OHIO</v>
          </cell>
          <cell r="B42">
            <v>139269860</v>
          </cell>
          <cell r="C42">
            <v>137924864</v>
          </cell>
          <cell r="D42">
            <v>0</v>
          </cell>
          <cell r="E42">
            <v>1344996</v>
          </cell>
          <cell r="F42">
            <v>0</v>
          </cell>
          <cell r="G42">
            <v>0.23</v>
          </cell>
        </row>
        <row r="43">
          <cell r="A43" t="str">
            <v>OKLAHOMA</v>
          </cell>
          <cell r="B43">
            <v>121710555</v>
          </cell>
          <cell r="C43">
            <v>45669703</v>
          </cell>
          <cell r="D43">
            <v>41389144</v>
          </cell>
          <cell r="E43">
            <v>17182703</v>
          </cell>
          <cell r="F43">
            <v>17469005</v>
          </cell>
          <cell r="G43">
            <v>0.86</v>
          </cell>
        </row>
        <row r="44">
          <cell r="A44" t="str">
            <v>OREGON</v>
          </cell>
          <cell r="B44">
            <v>83751601</v>
          </cell>
          <cell r="C44">
            <v>63047478</v>
          </cell>
          <cell r="D44">
            <v>7225786</v>
          </cell>
          <cell r="E44">
            <v>8698843</v>
          </cell>
          <cell r="F44">
            <v>4779494</v>
          </cell>
          <cell r="G44">
            <v>0.54</v>
          </cell>
        </row>
        <row r="45">
          <cell r="A45" t="str">
            <v>PENNSYLVANIA</v>
          </cell>
          <cell r="B45">
            <v>157685533</v>
          </cell>
          <cell r="C45">
            <v>146881618</v>
          </cell>
          <cell r="D45">
            <v>0</v>
          </cell>
          <cell r="E45">
            <v>10803915</v>
          </cell>
          <cell r="F45">
            <v>0</v>
          </cell>
          <cell r="G45">
            <v>0.22</v>
          </cell>
        </row>
        <row r="46">
          <cell r="A46" t="str">
            <v>RHODE ISLAND</v>
          </cell>
          <cell r="B46">
            <v>60069400</v>
          </cell>
          <cell r="C46">
            <v>59818483</v>
          </cell>
          <cell r="D46">
            <v>0</v>
          </cell>
          <cell r="E46">
            <v>250917</v>
          </cell>
          <cell r="F46">
            <v>0</v>
          </cell>
          <cell r="G46">
            <v>0.7</v>
          </cell>
        </row>
        <row r="47">
          <cell r="A47" t="str">
            <v>SOUTH CAROLINA</v>
          </cell>
          <cell r="B47">
            <v>36737542</v>
          </cell>
          <cell r="C47">
            <v>34497529</v>
          </cell>
          <cell r="D47">
            <v>0</v>
          </cell>
          <cell r="E47">
            <v>2240013</v>
          </cell>
          <cell r="F47">
            <v>0</v>
          </cell>
          <cell r="G47">
            <v>0.33</v>
          </cell>
        </row>
        <row r="48">
          <cell r="A48" t="str">
            <v>SOUTH DAKOTA</v>
          </cell>
          <cell r="B48">
            <v>12755031</v>
          </cell>
          <cell r="C48">
            <v>5714560</v>
          </cell>
          <cell r="D48">
            <v>0</v>
          </cell>
          <cell r="E48">
            <v>0</v>
          </cell>
          <cell r="F48">
            <v>7040471</v>
          </cell>
          <cell r="G48">
            <v>0.71</v>
          </cell>
        </row>
        <row r="49">
          <cell r="A49" t="str">
            <v>TENNESSEE</v>
          </cell>
          <cell r="B49">
            <v>129962815</v>
          </cell>
          <cell r="C49">
            <v>119789642</v>
          </cell>
          <cell r="D49">
            <v>8298169</v>
          </cell>
          <cell r="E49">
            <v>1875004</v>
          </cell>
          <cell r="F49">
            <v>0</v>
          </cell>
          <cell r="G49">
            <v>0.7</v>
          </cell>
        </row>
        <row r="50">
          <cell r="A50" t="str">
            <v>TEXAS</v>
          </cell>
          <cell r="B50">
            <v>291860735</v>
          </cell>
          <cell r="C50">
            <v>210241163</v>
          </cell>
          <cell r="D50">
            <v>284760</v>
          </cell>
          <cell r="E50">
            <v>7560934</v>
          </cell>
          <cell r="F50">
            <v>73773878</v>
          </cell>
          <cell r="G50">
            <v>0.44</v>
          </cell>
        </row>
        <row r="51">
          <cell r="A51" t="str">
            <v>UTAH</v>
          </cell>
          <cell r="B51">
            <v>49133210</v>
          </cell>
          <cell r="C51">
            <v>41857536</v>
          </cell>
          <cell r="D51">
            <v>5081585</v>
          </cell>
          <cell r="E51">
            <v>2194089</v>
          </cell>
          <cell r="F51">
            <v>0</v>
          </cell>
          <cell r="G51">
            <v>0.46</v>
          </cell>
        </row>
        <row r="52">
          <cell r="A52" t="str">
            <v>VERMONT</v>
          </cell>
          <cell r="B52">
            <v>25713338</v>
          </cell>
          <cell r="C52">
            <v>21475277</v>
          </cell>
          <cell r="D52">
            <v>0</v>
          </cell>
          <cell r="E52">
            <v>4238061</v>
          </cell>
          <cell r="F52">
            <v>0</v>
          </cell>
          <cell r="G52">
            <v>0.74</v>
          </cell>
        </row>
        <row r="53">
          <cell r="A53" t="str">
            <v>VIRGINIA</v>
          </cell>
          <cell r="B53">
            <v>66084470</v>
          </cell>
          <cell r="C53">
            <v>66084470</v>
          </cell>
          <cell r="D53">
            <v>0</v>
          </cell>
          <cell r="E53">
            <v>0</v>
          </cell>
          <cell r="F53">
            <v>0</v>
          </cell>
          <cell r="G53">
            <v>0.46</v>
          </cell>
        </row>
        <row r="54">
          <cell r="A54" t="str">
            <v>WASHINGTON</v>
          </cell>
          <cell r="B54">
            <v>102296180</v>
          </cell>
          <cell r="C54">
            <v>102296180</v>
          </cell>
          <cell r="D54">
            <v>0</v>
          </cell>
          <cell r="E54">
            <v>0</v>
          </cell>
          <cell r="F54">
            <v>0</v>
          </cell>
          <cell r="G54">
            <v>0.33</v>
          </cell>
        </row>
        <row r="55">
          <cell r="A55" t="str">
            <v>WEST VIRGINIA</v>
          </cell>
          <cell r="B55">
            <v>62729620</v>
          </cell>
          <cell r="C55">
            <v>43446368</v>
          </cell>
          <cell r="D55">
            <v>1936232</v>
          </cell>
          <cell r="E55">
            <v>17347020</v>
          </cell>
          <cell r="F55">
            <v>0</v>
          </cell>
          <cell r="G55">
            <v>0.51</v>
          </cell>
        </row>
        <row r="56">
          <cell r="A56" t="str">
            <v>WISCONSIN</v>
          </cell>
          <cell r="B56">
            <v>68684895</v>
          </cell>
          <cell r="C56">
            <v>68684893</v>
          </cell>
          <cell r="D56">
            <v>0</v>
          </cell>
          <cell r="E56">
            <v>2</v>
          </cell>
          <cell r="F56">
            <v>0</v>
          </cell>
          <cell r="G56">
            <v>0.21</v>
          </cell>
        </row>
        <row r="57">
          <cell r="A57" t="str">
            <v>WYOMING</v>
          </cell>
          <cell r="B57">
            <v>4866769</v>
          </cell>
          <cell r="C57">
            <v>7487128</v>
          </cell>
          <cell r="D57">
            <v>-2620359</v>
          </cell>
          <cell r="E57">
            <v>0</v>
          </cell>
          <cell r="F57">
            <v>0</v>
          </cell>
          <cell r="G57">
            <v>0.12</v>
          </cell>
        </row>
        <row r="58">
          <cell r="A58" t="str">
            <v>TOTAL</v>
          </cell>
          <cell r="B58">
            <v>7271427945</v>
          </cell>
          <cell r="C58">
            <v>5820242915</v>
          </cell>
          <cell r="D58">
            <v>336357419</v>
          </cell>
          <cell r="E58">
            <v>313222155</v>
          </cell>
          <cell r="F58">
            <v>801605456</v>
          </cell>
          <cell r="G58" t="str">
            <v>-</v>
          </cell>
        </row>
        <row r="59">
          <cell r="A59" t="str">
            <v>Percentage 1/</v>
          </cell>
          <cell r="B59">
            <v>1</v>
          </cell>
          <cell r="C59">
            <v>0.8</v>
          </cell>
          <cell r="D59">
            <v>0.05</v>
          </cell>
          <cell r="E59">
            <v>0.04</v>
          </cell>
          <cell r="F59">
            <v>0.11</v>
          </cell>
          <cell r="G59" t="str">
            <v>-</v>
          </cell>
        </row>
        <row r="60">
          <cell r="A60" t="str">
            <v>Percentage 2/</v>
          </cell>
          <cell r="B60">
            <v>0.45</v>
          </cell>
          <cell r="C60">
            <v>0.36</v>
          </cell>
          <cell r="D60">
            <v>0.02</v>
          </cell>
          <cell r="E60">
            <v>0.02</v>
          </cell>
          <cell r="F60">
            <v>0.05</v>
          </cell>
          <cell r="G60" t="str">
            <v>-</v>
          </cell>
        </row>
        <row r="61">
          <cell r="A61" t="str">
            <v>1/ The percentages shown are calculated as a proportion of total TANF expenditures on assistance.</v>
          </cell>
        </row>
        <row r="62">
          <cell r="A62" t="str">
            <v>2/ The percentages shown are calculated as a proportion of total TANF expenditures (Line 7).</v>
          </cell>
        </row>
      </sheetData>
      <sheetData sheetId="9">
        <row r="7">
          <cell r="A7" t="str">
            <v>ALABAMA</v>
          </cell>
          <cell r="B7">
            <v>82347108</v>
          </cell>
          <cell r="C7">
            <v>6615763</v>
          </cell>
          <cell r="D7">
            <v>0</v>
          </cell>
          <cell r="E7">
            <v>743404</v>
          </cell>
          <cell r="F7">
            <v>5872359</v>
          </cell>
          <cell r="G7">
            <v>35021686</v>
          </cell>
          <cell r="H7">
            <v>440963</v>
          </cell>
          <cell r="I7">
            <v>0</v>
          </cell>
          <cell r="J7">
            <v>0</v>
          </cell>
          <cell r="K7">
            <v>0</v>
          </cell>
          <cell r="L7">
            <v>0</v>
          </cell>
          <cell r="M7">
            <v>0</v>
          </cell>
        </row>
        <row r="8">
          <cell r="A8" t="str">
            <v>ALASKA</v>
          </cell>
          <cell r="B8">
            <v>21879601</v>
          </cell>
          <cell r="C8">
            <v>9835687</v>
          </cell>
          <cell r="D8">
            <v>66488</v>
          </cell>
          <cell r="E8">
            <v>9250</v>
          </cell>
          <cell r="F8">
            <v>9759949</v>
          </cell>
          <cell r="G8">
            <v>2019000</v>
          </cell>
          <cell r="H8">
            <v>193747</v>
          </cell>
          <cell r="I8">
            <v>0</v>
          </cell>
          <cell r="J8">
            <v>0</v>
          </cell>
          <cell r="K8">
            <v>0</v>
          </cell>
          <cell r="L8">
            <v>942716</v>
          </cell>
          <cell r="M8">
            <v>0</v>
          </cell>
        </row>
        <row r="9">
          <cell r="A9" t="str">
            <v>ARIZONA</v>
          </cell>
          <cell r="B9">
            <v>134334221</v>
          </cell>
          <cell r="C9">
            <v>18753623</v>
          </cell>
          <cell r="D9">
            <v>30434</v>
          </cell>
          <cell r="E9">
            <v>60928</v>
          </cell>
          <cell r="F9">
            <v>18662261</v>
          </cell>
          <cell r="G9">
            <v>32321232</v>
          </cell>
          <cell r="H9">
            <v>1921920</v>
          </cell>
          <cell r="I9">
            <v>0</v>
          </cell>
          <cell r="J9">
            <v>0</v>
          </cell>
          <cell r="K9">
            <v>0</v>
          </cell>
          <cell r="L9">
            <v>0</v>
          </cell>
          <cell r="M9">
            <v>27743747</v>
          </cell>
        </row>
        <row r="10">
          <cell r="A10" t="str">
            <v>ARKANSAS</v>
          </cell>
          <cell r="B10">
            <v>17867598</v>
          </cell>
          <cell r="C10">
            <v>6713170</v>
          </cell>
          <cell r="D10">
            <v>32241</v>
          </cell>
          <cell r="E10">
            <v>216098</v>
          </cell>
          <cell r="F10">
            <v>6464831</v>
          </cell>
          <cell r="G10">
            <v>4163</v>
          </cell>
          <cell r="H10">
            <v>3768075</v>
          </cell>
          <cell r="I10">
            <v>357934</v>
          </cell>
          <cell r="J10">
            <v>0</v>
          </cell>
          <cell r="K10">
            <v>0</v>
          </cell>
          <cell r="L10">
            <v>0</v>
          </cell>
          <cell r="M10">
            <v>0</v>
          </cell>
        </row>
        <row r="11">
          <cell r="A11" t="str">
            <v>CALIFORNIA</v>
          </cell>
          <cell r="B11">
            <v>1518839106</v>
          </cell>
          <cell r="C11">
            <v>374818651</v>
          </cell>
          <cell r="D11">
            <v>66959</v>
          </cell>
          <cell r="E11">
            <v>21716197</v>
          </cell>
          <cell r="F11">
            <v>353035495</v>
          </cell>
          <cell r="G11">
            <v>311232721</v>
          </cell>
          <cell r="H11">
            <v>26341022</v>
          </cell>
          <cell r="I11">
            <v>0</v>
          </cell>
          <cell r="J11">
            <v>0</v>
          </cell>
          <cell r="K11">
            <v>0</v>
          </cell>
          <cell r="L11">
            <v>1566934</v>
          </cell>
          <cell r="M11">
            <v>0</v>
          </cell>
        </row>
        <row r="12">
          <cell r="A12" t="str">
            <v>COLORADO</v>
          </cell>
          <cell r="B12">
            <v>68106268</v>
          </cell>
          <cell r="C12">
            <v>869149</v>
          </cell>
          <cell r="D12">
            <v>5349</v>
          </cell>
          <cell r="E12">
            <v>754151</v>
          </cell>
          <cell r="F12">
            <v>109649</v>
          </cell>
          <cell r="G12">
            <v>1002329</v>
          </cell>
          <cell r="H12">
            <v>2481721</v>
          </cell>
          <cell r="I12">
            <v>0</v>
          </cell>
          <cell r="J12">
            <v>0</v>
          </cell>
          <cell r="K12">
            <v>0</v>
          </cell>
          <cell r="L12">
            <v>5357134</v>
          </cell>
          <cell r="M12">
            <v>1686366</v>
          </cell>
        </row>
        <row r="13">
          <cell r="A13" t="str">
            <v>CONNECTICUT</v>
          </cell>
          <cell r="B13">
            <v>205799687</v>
          </cell>
          <cell r="C13">
            <v>16815051</v>
          </cell>
          <cell r="D13">
            <v>0</v>
          </cell>
          <cell r="E13">
            <v>16205859</v>
          </cell>
          <cell r="F13">
            <v>609192</v>
          </cell>
          <cell r="G13">
            <v>1</v>
          </cell>
          <cell r="H13">
            <v>4262177</v>
          </cell>
          <cell r="I13">
            <v>0</v>
          </cell>
          <cell r="J13">
            <v>0</v>
          </cell>
          <cell r="K13">
            <v>0</v>
          </cell>
          <cell r="L13">
            <v>22218</v>
          </cell>
          <cell r="M13">
            <v>16448365</v>
          </cell>
        </row>
        <row r="14">
          <cell r="A14" t="str">
            <v>DELAWARE</v>
          </cell>
          <cell r="B14">
            <v>3211681</v>
          </cell>
          <cell r="C14">
            <v>0</v>
          </cell>
          <cell r="D14">
            <v>0</v>
          </cell>
          <cell r="E14">
            <v>0</v>
          </cell>
          <cell r="F14">
            <v>0</v>
          </cell>
          <cell r="G14">
            <v>0</v>
          </cell>
          <cell r="H14">
            <v>0</v>
          </cell>
          <cell r="I14">
            <v>0</v>
          </cell>
          <cell r="J14">
            <v>0</v>
          </cell>
          <cell r="K14">
            <v>0</v>
          </cell>
          <cell r="L14">
            <v>0</v>
          </cell>
          <cell r="M14">
            <v>0</v>
          </cell>
        </row>
        <row r="15">
          <cell r="A15" t="str">
            <v>DIST.OF COLUMBIA</v>
          </cell>
          <cell r="B15">
            <v>73856534</v>
          </cell>
          <cell r="C15">
            <v>23000830</v>
          </cell>
          <cell r="D15">
            <v>0</v>
          </cell>
          <cell r="E15">
            <v>3232776</v>
          </cell>
          <cell r="F15">
            <v>19768054</v>
          </cell>
          <cell r="G15">
            <v>24491986</v>
          </cell>
          <cell r="H15">
            <v>0</v>
          </cell>
          <cell r="I15">
            <v>0</v>
          </cell>
          <cell r="J15">
            <v>0</v>
          </cell>
          <cell r="K15">
            <v>0</v>
          </cell>
          <cell r="L15">
            <v>0</v>
          </cell>
          <cell r="M15">
            <v>0</v>
          </cell>
        </row>
        <row r="16">
          <cell r="A16" t="str">
            <v>FLORIDA</v>
          </cell>
          <cell r="B16">
            <v>410791375</v>
          </cell>
          <cell r="C16">
            <v>91110340</v>
          </cell>
          <cell r="D16">
            <v>66150</v>
          </cell>
          <cell r="E16">
            <v>2066362</v>
          </cell>
          <cell r="F16">
            <v>88977828</v>
          </cell>
          <cell r="G16">
            <v>87928075</v>
          </cell>
          <cell r="H16">
            <v>4794302</v>
          </cell>
          <cell r="I16">
            <v>0</v>
          </cell>
          <cell r="J16">
            <v>0</v>
          </cell>
          <cell r="K16">
            <v>0</v>
          </cell>
          <cell r="L16">
            <v>905759</v>
          </cell>
          <cell r="M16">
            <v>0</v>
          </cell>
        </row>
        <row r="17">
          <cell r="A17" t="str">
            <v>GEORGIA</v>
          </cell>
          <cell r="B17">
            <v>218919710</v>
          </cell>
          <cell r="C17">
            <v>82313435</v>
          </cell>
          <cell r="D17">
            <v>-8888</v>
          </cell>
          <cell r="E17">
            <v>1692865</v>
          </cell>
          <cell r="F17">
            <v>80629458</v>
          </cell>
          <cell r="G17">
            <v>0</v>
          </cell>
          <cell r="H17">
            <v>0</v>
          </cell>
          <cell r="I17">
            <v>0</v>
          </cell>
          <cell r="J17">
            <v>0</v>
          </cell>
          <cell r="K17">
            <v>0</v>
          </cell>
          <cell r="L17">
            <v>2448077</v>
          </cell>
          <cell r="M17">
            <v>32960368</v>
          </cell>
        </row>
        <row r="18">
          <cell r="A18" t="str">
            <v>HAWAII</v>
          </cell>
          <cell r="B18">
            <v>16616800</v>
          </cell>
          <cell r="C18">
            <v>7128320</v>
          </cell>
          <cell r="D18">
            <v>0</v>
          </cell>
          <cell r="E18">
            <v>183412</v>
          </cell>
          <cell r="F18">
            <v>6944908</v>
          </cell>
          <cell r="G18">
            <v>0</v>
          </cell>
          <cell r="H18">
            <v>1096719</v>
          </cell>
          <cell r="I18">
            <v>0</v>
          </cell>
          <cell r="J18">
            <v>0</v>
          </cell>
          <cell r="K18">
            <v>0</v>
          </cell>
          <cell r="L18">
            <v>0</v>
          </cell>
          <cell r="M18">
            <v>0</v>
          </cell>
        </row>
        <row r="19">
          <cell r="A19" t="str">
            <v>IDAHO</v>
          </cell>
          <cell r="B19">
            <v>23479757</v>
          </cell>
          <cell r="C19">
            <v>5647839</v>
          </cell>
          <cell r="D19">
            <v>0</v>
          </cell>
          <cell r="E19">
            <v>0</v>
          </cell>
          <cell r="F19">
            <v>5647839</v>
          </cell>
          <cell r="G19">
            <v>1462112</v>
          </cell>
          <cell r="H19">
            <v>0</v>
          </cell>
          <cell r="I19">
            <v>0</v>
          </cell>
          <cell r="J19">
            <v>0</v>
          </cell>
          <cell r="K19">
            <v>0</v>
          </cell>
          <cell r="L19">
            <v>1663279</v>
          </cell>
          <cell r="M19">
            <v>0</v>
          </cell>
        </row>
        <row r="20">
          <cell r="A20" t="str">
            <v>ILLINOIS</v>
          </cell>
          <cell r="B20">
            <v>502429793</v>
          </cell>
          <cell r="C20">
            <v>76231099</v>
          </cell>
          <cell r="D20">
            <v>0</v>
          </cell>
          <cell r="E20">
            <v>57750657</v>
          </cell>
          <cell r="F20">
            <v>18480442</v>
          </cell>
          <cell r="G20">
            <v>152662453</v>
          </cell>
          <cell r="H20">
            <v>1060889</v>
          </cell>
          <cell r="I20">
            <v>0</v>
          </cell>
          <cell r="J20">
            <v>0</v>
          </cell>
          <cell r="K20">
            <v>0</v>
          </cell>
          <cell r="L20">
            <v>0</v>
          </cell>
          <cell r="M20">
            <v>153753033</v>
          </cell>
        </row>
        <row r="21">
          <cell r="A21" t="str">
            <v>INDIANA</v>
          </cell>
          <cell r="B21">
            <v>91652267</v>
          </cell>
          <cell r="C21">
            <v>12067830</v>
          </cell>
          <cell r="D21">
            <v>0</v>
          </cell>
          <cell r="E21">
            <v>1591148</v>
          </cell>
          <cell r="F21">
            <v>10476682</v>
          </cell>
          <cell r="G21">
            <v>2127</v>
          </cell>
          <cell r="H21">
            <v>2546177</v>
          </cell>
          <cell r="I21">
            <v>0</v>
          </cell>
          <cell r="J21">
            <v>0</v>
          </cell>
          <cell r="K21">
            <v>0</v>
          </cell>
          <cell r="L21">
            <v>0</v>
          </cell>
          <cell r="M21">
            <v>0</v>
          </cell>
        </row>
        <row r="22">
          <cell r="A22" t="str">
            <v>IOWA</v>
          </cell>
          <cell r="B22">
            <v>55629960</v>
          </cell>
          <cell r="C22">
            <v>12277723</v>
          </cell>
          <cell r="D22">
            <v>-19920397</v>
          </cell>
          <cell r="E22">
            <v>0</v>
          </cell>
          <cell r="F22">
            <v>32198120</v>
          </cell>
          <cell r="G22">
            <v>5113184</v>
          </cell>
          <cell r="H22">
            <v>831221</v>
          </cell>
          <cell r="I22">
            <v>0</v>
          </cell>
          <cell r="J22">
            <v>0</v>
          </cell>
          <cell r="K22">
            <v>0</v>
          </cell>
          <cell r="L22">
            <v>395132</v>
          </cell>
          <cell r="M22">
            <v>0</v>
          </cell>
        </row>
        <row r="23">
          <cell r="A23" t="str">
            <v>KANSAS</v>
          </cell>
          <cell r="B23">
            <v>30852937</v>
          </cell>
          <cell r="C23">
            <v>9240069</v>
          </cell>
          <cell r="D23">
            <v>0</v>
          </cell>
          <cell r="E23">
            <v>115973</v>
          </cell>
          <cell r="F23">
            <v>9124096</v>
          </cell>
          <cell r="G23">
            <v>0</v>
          </cell>
          <cell r="H23">
            <v>0</v>
          </cell>
          <cell r="I23">
            <v>0</v>
          </cell>
          <cell r="J23">
            <v>0</v>
          </cell>
          <cell r="K23">
            <v>0</v>
          </cell>
          <cell r="L23">
            <v>0</v>
          </cell>
          <cell r="M23">
            <v>0</v>
          </cell>
        </row>
        <row r="24">
          <cell r="A24" t="str">
            <v>KENTUCKY</v>
          </cell>
          <cell r="B24">
            <v>65917218</v>
          </cell>
          <cell r="C24">
            <v>28225933</v>
          </cell>
          <cell r="D24">
            <v>1101849</v>
          </cell>
          <cell r="E24">
            <v>3444531</v>
          </cell>
          <cell r="F24">
            <v>23679553</v>
          </cell>
          <cell r="G24">
            <v>6835102</v>
          </cell>
          <cell r="H24">
            <v>1348537</v>
          </cell>
          <cell r="I24">
            <v>0</v>
          </cell>
          <cell r="J24">
            <v>0</v>
          </cell>
          <cell r="K24">
            <v>0</v>
          </cell>
          <cell r="L24">
            <v>0</v>
          </cell>
          <cell r="M24">
            <v>0</v>
          </cell>
        </row>
        <row r="25">
          <cell r="A25" t="str">
            <v>LOUISIANA</v>
          </cell>
          <cell r="B25">
            <v>167455074</v>
          </cell>
          <cell r="C25">
            <v>36664070</v>
          </cell>
          <cell r="D25">
            <v>0</v>
          </cell>
          <cell r="E25">
            <v>26689928</v>
          </cell>
          <cell r="F25">
            <v>9974142</v>
          </cell>
          <cell r="G25">
            <v>2920266</v>
          </cell>
          <cell r="H25">
            <v>7909765</v>
          </cell>
          <cell r="I25">
            <v>708234</v>
          </cell>
          <cell r="J25">
            <v>0</v>
          </cell>
          <cell r="K25">
            <v>0</v>
          </cell>
          <cell r="L25">
            <v>7981765</v>
          </cell>
          <cell r="M25">
            <v>0</v>
          </cell>
        </row>
        <row r="26">
          <cell r="A26" t="str">
            <v>MAINE</v>
          </cell>
          <cell r="B26">
            <v>10493435</v>
          </cell>
          <cell r="C26">
            <v>64493</v>
          </cell>
          <cell r="D26">
            <v>-993709</v>
          </cell>
          <cell r="E26">
            <v>0</v>
          </cell>
          <cell r="F26">
            <v>1058202</v>
          </cell>
          <cell r="G26">
            <v>0</v>
          </cell>
          <cell r="H26">
            <v>3437533</v>
          </cell>
          <cell r="I26">
            <v>0</v>
          </cell>
          <cell r="J26">
            <v>0</v>
          </cell>
          <cell r="K26">
            <v>0</v>
          </cell>
          <cell r="L26">
            <v>886890</v>
          </cell>
          <cell r="M26">
            <v>0</v>
          </cell>
        </row>
        <row r="27">
          <cell r="A27" t="str">
            <v>MARYLAND</v>
          </cell>
          <cell r="B27">
            <v>114124211</v>
          </cell>
          <cell r="C27">
            <v>44148144</v>
          </cell>
          <cell r="D27">
            <v>1344382</v>
          </cell>
          <cell r="E27">
            <v>10473830</v>
          </cell>
          <cell r="F27">
            <v>32329932</v>
          </cell>
          <cell r="G27">
            <v>1651300</v>
          </cell>
          <cell r="H27">
            <v>7707649</v>
          </cell>
          <cell r="I27">
            <v>224400</v>
          </cell>
          <cell r="J27">
            <v>0</v>
          </cell>
          <cell r="K27">
            <v>0</v>
          </cell>
          <cell r="L27">
            <v>583592</v>
          </cell>
          <cell r="M27">
            <v>0</v>
          </cell>
        </row>
        <row r="28">
          <cell r="A28" t="str">
            <v>MASSACHUSETTS</v>
          </cell>
          <cell r="B28">
            <v>183748474</v>
          </cell>
          <cell r="C28">
            <v>11131305</v>
          </cell>
          <cell r="D28">
            <v>2140846</v>
          </cell>
          <cell r="E28">
            <v>5833379</v>
          </cell>
          <cell r="F28">
            <v>3157080</v>
          </cell>
          <cell r="G28">
            <v>115767199</v>
          </cell>
          <cell r="H28">
            <v>1525107</v>
          </cell>
          <cell r="I28">
            <v>0</v>
          </cell>
          <cell r="J28">
            <v>0</v>
          </cell>
          <cell r="K28">
            <v>0</v>
          </cell>
          <cell r="L28">
            <v>6988112</v>
          </cell>
          <cell r="M28">
            <v>0</v>
          </cell>
        </row>
        <row r="29">
          <cell r="A29" t="str">
            <v>MICHIGAN</v>
          </cell>
          <cell r="B29">
            <v>503293223</v>
          </cell>
          <cell r="C29">
            <v>46497103</v>
          </cell>
          <cell r="D29">
            <v>0</v>
          </cell>
          <cell r="E29">
            <v>0</v>
          </cell>
          <cell r="F29">
            <v>46497103</v>
          </cell>
          <cell r="G29">
            <v>109555211</v>
          </cell>
          <cell r="H29">
            <v>1304464</v>
          </cell>
          <cell r="I29">
            <v>445194</v>
          </cell>
          <cell r="J29">
            <v>0</v>
          </cell>
          <cell r="K29">
            <v>0</v>
          </cell>
          <cell r="L29">
            <v>15740620</v>
          </cell>
          <cell r="M29">
            <v>57690882</v>
          </cell>
        </row>
        <row r="30">
          <cell r="A30" t="str">
            <v>MINNESOTA</v>
          </cell>
          <cell r="B30">
            <v>182605046</v>
          </cell>
          <cell r="C30">
            <v>76623633</v>
          </cell>
          <cell r="D30">
            <v>0</v>
          </cell>
          <cell r="E30">
            <v>2731084</v>
          </cell>
          <cell r="F30">
            <v>73892549</v>
          </cell>
          <cell r="G30">
            <v>3620</v>
          </cell>
          <cell r="H30">
            <v>3567556</v>
          </cell>
          <cell r="I30">
            <v>0</v>
          </cell>
          <cell r="J30">
            <v>30347755</v>
          </cell>
          <cell r="K30">
            <v>0</v>
          </cell>
          <cell r="L30">
            <v>26883465</v>
          </cell>
          <cell r="M30">
            <v>0</v>
          </cell>
        </row>
        <row r="31">
          <cell r="A31" t="str">
            <v>MISSISSIPPI</v>
          </cell>
          <cell r="B31">
            <v>37235055</v>
          </cell>
          <cell r="C31">
            <v>16227237</v>
          </cell>
          <cell r="D31">
            <v>0</v>
          </cell>
          <cell r="E31">
            <v>-133719</v>
          </cell>
          <cell r="F31">
            <v>16360956</v>
          </cell>
          <cell r="G31">
            <v>-3532626</v>
          </cell>
          <cell r="H31">
            <v>1166504</v>
          </cell>
          <cell r="I31">
            <v>0</v>
          </cell>
          <cell r="J31">
            <v>0</v>
          </cell>
          <cell r="K31">
            <v>0</v>
          </cell>
          <cell r="L31">
            <v>0</v>
          </cell>
          <cell r="M31">
            <v>0</v>
          </cell>
        </row>
        <row r="32">
          <cell r="A32" t="str">
            <v>MISSOURI</v>
          </cell>
          <cell r="B32">
            <v>102244162</v>
          </cell>
          <cell r="C32">
            <v>23213594</v>
          </cell>
          <cell r="D32">
            <v>26909</v>
          </cell>
          <cell r="E32">
            <v>1153149</v>
          </cell>
          <cell r="F32">
            <v>22033536</v>
          </cell>
          <cell r="G32">
            <v>0</v>
          </cell>
          <cell r="H32">
            <v>0</v>
          </cell>
          <cell r="I32">
            <v>0</v>
          </cell>
          <cell r="J32">
            <v>0</v>
          </cell>
          <cell r="K32">
            <v>0</v>
          </cell>
          <cell r="L32">
            <v>0</v>
          </cell>
          <cell r="M32">
            <v>67879909</v>
          </cell>
        </row>
        <row r="33">
          <cell r="A33" t="str">
            <v>MONTANA</v>
          </cell>
          <cell r="B33">
            <v>7755375</v>
          </cell>
          <cell r="C33">
            <v>504811</v>
          </cell>
          <cell r="D33">
            <v>0</v>
          </cell>
          <cell r="E33">
            <v>552363</v>
          </cell>
          <cell r="F33">
            <v>-47552</v>
          </cell>
          <cell r="G33">
            <v>162422</v>
          </cell>
          <cell r="H33">
            <v>0</v>
          </cell>
          <cell r="I33">
            <v>15847</v>
          </cell>
          <cell r="J33">
            <v>0</v>
          </cell>
          <cell r="K33">
            <v>0</v>
          </cell>
          <cell r="L33">
            <v>568999</v>
          </cell>
          <cell r="M33">
            <v>1731512</v>
          </cell>
        </row>
        <row r="34">
          <cell r="A34" t="str">
            <v>NEBRASKA</v>
          </cell>
          <cell r="B34">
            <v>13581968</v>
          </cell>
          <cell r="C34">
            <v>9098005</v>
          </cell>
          <cell r="D34">
            <v>18478553</v>
          </cell>
          <cell r="E34">
            <v>0</v>
          </cell>
          <cell r="F34">
            <v>-9380548</v>
          </cell>
          <cell r="G34">
            <v>0</v>
          </cell>
          <cell r="H34">
            <v>0</v>
          </cell>
          <cell r="I34">
            <v>0</v>
          </cell>
          <cell r="J34">
            <v>0</v>
          </cell>
          <cell r="K34">
            <v>0</v>
          </cell>
          <cell r="L34">
            <v>0</v>
          </cell>
          <cell r="M34">
            <v>0</v>
          </cell>
        </row>
        <row r="35">
          <cell r="A35" t="str">
            <v>NEVADA</v>
          </cell>
          <cell r="B35">
            <v>24863464</v>
          </cell>
          <cell r="C35">
            <v>2395208</v>
          </cell>
          <cell r="D35">
            <v>0</v>
          </cell>
          <cell r="E35">
            <v>0</v>
          </cell>
          <cell r="F35">
            <v>2395208</v>
          </cell>
          <cell r="G35">
            <v>667320</v>
          </cell>
          <cell r="H35">
            <v>387917</v>
          </cell>
          <cell r="I35">
            <v>0</v>
          </cell>
          <cell r="J35">
            <v>0</v>
          </cell>
          <cell r="K35">
            <v>0</v>
          </cell>
          <cell r="L35">
            <v>51320</v>
          </cell>
          <cell r="M35">
            <v>1609938</v>
          </cell>
        </row>
        <row r="36">
          <cell r="A36" t="str">
            <v>NEW HAMPSHIRE</v>
          </cell>
          <cell r="B36">
            <v>19814842</v>
          </cell>
          <cell r="C36">
            <v>4277418</v>
          </cell>
          <cell r="D36">
            <v>0</v>
          </cell>
          <cell r="E36">
            <v>695925</v>
          </cell>
          <cell r="F36">
            <v>3581493</v>
          </cell>
          <cell r="G36">
            <v>0</v>
          </cell>
          <cell r="H36">
            <v>736772</v>
          </cell>
          <cell r="I36">
            <v>51815</v>
          </cell>
          <cell r="J36">
            <v>0</v>
          </cell>
          <cell r="K36">
            <v>0</v>
          </cell>
          <cell r="L36">
            <v>0</v>
          </cell>
          <cell r="M36">
            <v>1728902</v>
          </cell>
        </row>
        <row r="37">
          <cell r="A37" t="str">
            <v>NEW JERSEY</v>
          </cell>
          <cell r="B37">
            <v>257416165</v>
          </cell>
          <cell r="C37">
            <v>83289993</v>
          </cell>
          <cell r="D37">
            <v>0</v>
          </cell>
          <cell r="E37">
            <v>2644827</v>
          </cell>
          <cell r="F37">
            <v>80645166</v>
          </cell>
          <cell r="G37">
            <v>0</v>
          </cell>
          <cell r="H37">
            <v>2942820</v>
          </cell>
          <cell r="I37">
            <v>0</v>
          </cell>
          <cell r="J37">
            <v>70000000</v>
          </cell>
          <cell r="K37">
            <v>0</v>
          </cell>
          <cell r="L37">
            <v>2251994</v>
          </cell>
          <cell r="M37">
            <v>12849614</v>
          </cell>
        </row>
        <row r="38">
          <cell r="A38" t="str">
            <v>NEW MEXICO</v>
          </cell>
          <cell r="B38">
            <v>27189092</v>
          </cell>
          <cell r="C38">
            <v>13747356</v>
          </cell>
          <cell r="D38">
            <v>767445</v>
          </cell>
          <cell r="E38">
            <v>0</v>
          </cell>
          <cell r="F38">
            <v>12979911</v>
          </cell>
          <cell r="G38">
            <v>0</v>
          </cell>
          <cell r="H38">
            <v>1341293</v>
          </cell>
          <cell r="I38">
            <v>0</v>
          </cell>
          <cell r="J38">
            <v>0</v>
          </cell>
          <cell r="K38">
            <v>0</v>
          </cell>
          <cell r="L38">
            <v>0</v>
          </cell>
          <cell r="M38">
            <v>0</v>
          </cell>
        </row>
        <row r="39">
          <cell r="A39" t="str">
            <v>NEW YORK</v>
          </cell>
          <cell r="B39">
            <v>1291730586</v>
          </cell>
          <cell r="C39">
            <v>226244454</v>
          </cell>
          <cell r="D39">
            <v>14952135</v>
          </cell>
          <cell r="E39">
            <v>14966922</v>
          </cell>
          <cell r="F39">
            <v>196325397</v>
          </cell>
          <cell r="G39">
            <v>0</v>
          </cell>
          <cell r="H39">
            <v>9084475</v>
          </cell>
          <cell r="I39">
            <v>0</v>
          </cell>
          <cell r="J39">
            <v>0</v>
          </cell>
          <cell r="K39">
            <v>0</v>
          </cell>
          <cell r="L39">
            <v>23574780</v>
          </cell>
          <cell r="M39">
            <v>91982062</v>
          </cell>
        </row>
        <row r="40">
          <cell r="A40" t="str">
            <v>NORTH CAROLINA</v>
          </cell>
          <cell r="B40">
            <v>138977047</v>
          </cell>
          <cell r="C40">
            <v>8065025</v>
          </cell>
          <cell r="D40">
            <v>1145</v>
          </cell>
          <cell r="E40">
            <v>9638</v>
          </cell>
          <cell r="F40">
            <v>8054242</v>
          </cell>
          <cell r="G40">
            <v>27137424</v>
          </cell>
          <cell r="H40">
            <v>1448473</v>
          </cell>
          <cell r="I40">
            <v>0</v>
          </cell>
          <cell r="J40">
            <v>0</v>
          </cell>
          <cell r="K40">
            <v>0</v>
          </cell>
          <cell r="L40">
            <v>3049928</v>
          </cell>
          <cell r="M40">
            <v>73459087</v>
          </cell>
        </row>
        <row r="41">
          <cell r="A41" t="str">
            <v>NORTH DAKOTA</v>
          </cell>
          <cell r="B41">
            <v>13120055</v>
          </cell>
          <cell r="C41">
            <v>2201388</v>
          </cell>
          <cell r="D41">
            <v>0</v>
          </cell>
          <cell r="E41">
            <v>75676</v>
          </cell>
          <cell r="F41">
            <v>2125712</v>
          </cell>
          <cell r="G41">
            <v>1765060</v>
          </cell>
          <cell r="H41">
            <v>876368</v>
          </cell>
          <cell r="I41">
            <v>0</v>
          </cell>
          <cell r="J41">
            <v>0</v>
          </cell>
          <cell r="K41">
            <v>0</v>
          </cell>
          <cell r="L41">
            <v>0</v>
          </cell>
          <cell r="M41">
            <v>2279178</v>
          </cell>
        </row>
        <row r="42">
          <cell r="A42" t="str">
            <v>OHIO</v>
          </cell>
          <cell r="B42">
            <v>474514313</v>
          </cell>
          <cell r="C42">
            <v>47803566</v>
          </cell>
          <cell r="D42">
            <v>32057488</v>
          </cell>
          <cell r="E42">
            <v>1498895</v>
          </cell>
          <cell r="F42">
            <v>14247183</v>
          </cell>
          <cell r="G42">
            <v>234785938</v>
          </cell>
          <cell r="H42">
            <v>3413791</v>
          </cell>
          <cell r="I42">
            <v>978</v>
          </cell>
          <cell r="J42">
            <v>0</v>
          </cell>
          <cell r="K42">
            <v>0</v>
          </cell>
          <cell r="L42">
            <v>8627668</v>
          </cell>
          <cell r="M42">
            <v>0</v>
          </cell>
        </row>
        <row r="43">
          <cell r="A43" t="str">
            <v>OKLAHOMA</v>
          </cell>
          <cell r="B43">
            <v>20384951</v>
          </cell>
          <cell r="C43">
            <v>0</v>
          </cell>
          <cell r="D43">
            <v>0</v>
          </cell>
          <cell r="E43">
            <v>0</v>
          </cell>
          <cell r="F43">
            <v>0</v>
          </cell>
          <cell r="G43">
            <v>0</v>
          </cell>
          <cell r="H43">
            <v>0</v>
          </cell>
          <cell r="I43">
            <v>2715</v>
          </cell>
          <cell r="J43">
            <v>0</v>
          </cell>
          <cell r="K43">
            <v>0</v>
          </cell>
          <cell r="L43">
            <v>1261941</v>
          </cell>
          <cell r="M43">
            <v>0</v>
          </cell>
        </row>
        <row r="44">
          <cell r="A44" t="str">
            <v>OREGON</v>
          </cell>
          <cell r="B44">
            <v>71368148</v>
          </cell>
          <cell r="C44">
            <v>16162698</v>
          </cell>
          <cell r="D44">
            <v>-2738346</v>
          </cell>
          <cell r="E44">
            <v>2155256</v>
          </cell>
          <cell r="F44">
            <v>16745788</v>
          </cell>
          <cell r="G44">
            <v>2205342</v>
          </cell>
          <cell r="H44">
            <v>861756</v>
          </cell>
          <cell r="I44">
            <v>0</v>
          </cell>
          <cell r="J44">
            <v>0</v>
          </cell>
          <cell r="K44">
            <v>0</v>
          </cell>
          <cell r="L44">
            <v>0</v>
          </cell>
          <cell r="M44">
            <v>0</v>
          </cell>
        </row>
        <row r="45">
          <cell r="A45" t="str">
            <v>PENNSYLVANIA</v>
          </cell>
          <cell r="B45">
            <v>543694734</v>
          </cell>
          <cell r="C45">
            <v>126590024</v>
          </cell>
          <cell r="D45">
            <v>3605009</v>
          </cell>
          <cell r="E45">
            <v>6143621</v>
          </cell>
          <cell r="F45">
            <v>116841394</v>
          </cell>
          <cell r="G45">
            <v>11522200</v>
          </cell>
          <cell r="H45">
            <v>11186820</v>
          </cell>
          <cell r="I45">
            <v>0</v>
          </cell>
          <cell r="J45">
            <v>0</v>
          </cell>
          <cell r="K45">
            <v>0</v>
          </cell>
          <cell r="L45">
            <v>14129987</v>
          </cell>
          <cell r="M45">
            <v>257036729</v>
          </cell>
        </row>
        <row r="46">
          <cell r="A46" t="str">
            <v>RHODE ISLAND</v>
          </cell>
          <cell r="B46">
            <v>25861081</v>
          </cell>
          <cell r="C46">
            <v>4397498</v>
          </cell>
          <cell r="D46">
            <v>75628</v>
          </cell>
          <cell r="E46">
            <v>0</v>
          </cell>
          <cell r="F46">
            <v>4321870</v>
          </cell>
          <cell r="G46">
            <v>0</v>
          </cell>
          <cell r="H46">
            <v>0</v>
          </cell>
          <cell r="I46">
            <v>0</v>
          </cell>
          <cell r="J46">
            <v>0</v>
          </cell>
          <cell r="K46">
            <v>0</v>
          </cell>
          <cell r="L46">
            <v>0</v>
          </cell>
          <cell r="M46">
            <v>0</v>
          </cell>
        </row>
        <row r="47">
          <cell r="A47" t="str">
            <v>SOUTH CAROLINA</v>
          </cell>
          <cell r="B47">
            <v>75778038</v>
          </cell>
          <cell r="C47">
            <v>39872548</v>
          </cell>
          <cell r="D47">
            <v>0</v>
          </cell>
          <cell r="E47">
            <v>18883019</v>
          </cell>
          <cell r="F47">
            <v>20989529</v>
          </cell>
          <cell r="G47">
            <v>0</v>
          </cell>
          <cell r="H47">
            <v>932082</v>
          </cell>
          <cell r="I47">
            <v>0</v>
          </cell>
          <cell r="J47">
            <v>0</v>
          </cell>
          <cell r="K47">
            <v>0</v>
          </cell>
          <cell r="L47">
            <v>0</v>
          </cell>
          <cell r="M47">
            <v>0</v>
          </cell>
        </row>
        <row r="48">
          <cell r="A48" t="str">
            <v>SOUTH DAKOTA</v>
          </cell>
          <cell r="B48">
            <v>5162432</v>
          </cell>
          <cell r="C48">
            <v>1979771</v>
          </cell>
          <cell r="D48">
            <v>0</v>
          </cell>
          <cell r="E48">
            <v>0</v>
          </cell>
          <cell r="F48">
            <v>1979771</v>
          </cell>
          <cell r="G48">
            <v>0</v>
          </cell>
          <cell r="H48">
            <v>53391</v>
          </cell>
          <cell r="I48">
            <v>0</v>
          </cell>
          <cell r="J48">
            <v>0</v>
          </cell>
          <cell r="K48">
            <v>0</v>
          </cell>
          <cell r="L48">
            <v>0</v>
          </cell>
          <cell r="M48">
            <v>0</v>
          </cell>
        </row>
        <row r="49">
          <cell r="A49" t="str">
            <v>TENNESSEE</v>
          </cell>
          <cell r="B49">
            <v>56038126</v>
          </cell>
          <cell r="C49">
            <v>16589529</v>
          </cell>
          <cell r="D49">
            <v>0</v>
          </cell>
          <cell r="E49">
            <v>3636203</v>
          </cell>
          <cell r="F49">
            <v>12953326</v>
          </cell>
          <cell r="G49">
            <v>8794598</v>
          </cell>
          <cell r="H49">
            <v>2033049</v>
          </cell>
          <cell r="I49">
            <v>0</v>
          </cell>
          <cell r="J49">
            <v>0</v>
          </cell>
          <cell r="K49">
            <v>0</v>
          </cell>
          <cell r="L49">
            <v>0</v>
          </cell>
          <cell r="M49">
            <v>0</v>
          </cell>
        </row>
        <row r="50">
          <cell r="A50" t="str">
            <v>TEXAS</v>
          </cell>
          <cell r="B50">
            <v>372181182</v>
          </cell>
          <cell r="C50">
            <v>95632542</v>
          </cell>
          <cell r="D50">
            <v>-696007</v>
          </cell>
          <cell r="E50">
            <v>13713993</v>
          </cell>
          <cell r="F50">
            <v>82614556</v>
          </cell>
          <cell r="G50">
            <v>9063008</v>
          </cell>
          <cell r="H50">
            <v>-6576736</v>
          </cell>
          <cell r="I50">
            <v>9098955</v>
          </cell>
          <cell r="J50">
            <v>0</v>
          </cell>
          <cell r="K50">
            <v>0</v>
          </cell>
          <cell r="L50">
            <v>15514817</v>
          </cell>
          <cell r="M50">
            <v>25615913</v>
          </cell>
        </row>
        <row r="51">
          <cell r="A51" t="str">
            <v>UTAH</v>
          </cell>
          <cell r="B51">
            <v>56817858</v>
          </cell>
          <cell r="C51">
            <v>19040694</v>
          </cell>
          <cell r="D51">
            <v>470053</v>
          </cell>
          <cell r="E51">
            <v>2640338</v>
          </cell>
          <cell r="F51">
            <v>15930303</v>
          </cell>
          <cell r="G51">
            <v>1676</v>
          </cell>
          <cell r="H51">
            <v>693903</v>
          </cell>
          <cell r="I51">
            <v>0</v>
          </cell>
          <cell r="J51">
            <v>0</v>
          </cell>
          <cell r="K51">
            <v>0</v>
          </cell>
          <cell r="L51">
            <v>351570</v>
          </cell>
          <cell r="M51">
            <v>0</v>
          </cell>
        </row>
        <row r="52">
          <cell r="A52" t="str">
            <v>VERMONT</v>
          </cell>
          <cell r="B52">
            <v>8950732</v>
          </cell>
          <cell r="C52">
            <v>361115</v>
          </cell>
          <cell r="D52">
            <v>0</v>
          </cell>
          <cell r="E52">
            <v>0</v>
          </cell>
          <cell r="F52">
            <v>361115</v>
          </cell>
          <cell r="G52">
            <v>3123269</v>
          </cell>
          <cell r="H52">
            <v>0</v>
          </cell>
          <cell r="I52">
            <v>0</v>
          </cell>
          <cell r="J52">
            <v>0</v>
          </cell>
          <cell r="K52">
            <v>0</v>
          </cell>
          <cell r="L52">
            <v>840777</v>
          </cell>
          <cell r="M52">
            <v>0</v>
          </cell>
        </row>
        <row r="53">
          <cell r="A53" t="str">
            <v>VIRGINIA</v>
          </cell>
          <cell r="B53">
            <v>79109036</v>
          </cell>
          <cell r="C53">
            <v>41326586</v>
          </cell>
          <cell r="D53">
            <v>0</v>
          </cell>
          <cell r="E53">
            <v>4139531</v>
          </cell>
          <cell r="F53">
            <v>37187055</v>
          </cell>
          <cell r="G53">
            <v>16008</v>
          </cell>
          <cell r="H53">
            <v>6071484</v>
          </cell>
          <cell r="I53">
            <v>47318</v>
          </cell>
          <cell r="J53">
            <v>0</v>
          </cell>
          <cell r="K53">
            <v>0</v>
          </cell>
          <cell r="L53">
            <v>4737613</v>
          </cell>
          <cell r="M53">
            <v>0</v>
          </cell>
        </row>
        <row r="54">
          <cell r="A54" t="str">
            <v>WASHINGTON</v>
          </cell>
          <cell r="B54">
            <v>205171177</v>
          </cell>
          <cell r="C54">
            <v>88930899</v>
          </cell>
          <cell r="D54">
            <v>16861694</v>
          </cell>
          <cell r="E54">
            <v>27422435</v>
          </cell>
          <cell r="F54">
            <v>44646770</v>
          </cell>
          <cell r="G54">
            <v>63478641</v>
          </cell>
          <cell r="H54">
            <v>3906114</v>
          </cell>
          <cell r="I54">
            <v>660211</v>
          </cell>
          <cell r="J54">
            <v>0</v>
          </cell>
          <cell r="K54">
            <v>0</v>
          </cell>
          <cell r="L54">
            <v>0</v>
          </cell>
          <cell r="M54">
            <v>18462470</v>
          </cell>
        </row>
        <row r="55">
          <cell r="A55" t="str">
            <v>WEST VIRGINIA</v>
          </cell>
          <cell r="B55">
            <v>59684986</v>
          </cell>
          <cell r="C55">
            <v>5081809</v>
          </cell>
          <cell r="D55">
            <v>0</v>
          </cell>
          <cell r="E55">
            <v>816966</v>
          </cell>
          <cell r="F55">
            <v>4264843</v>
          </cell>
          <cell r="G55">
            <v>18796770</v>
          </cell>
          <cell r="H55">
            <v>0</v>
          </cell>
          <cell r="I55">
            <v>0</v>
          </cell>
          <cell r="J55">
            <v>0</v>
          </cell>
          <cell r="K55">
            <v>0</v>
          </cell>
          <cell r="L55">
            <v>2427907</v>
          </cell>
          <cell r="M55">
            <v>0</v>
          </cell>
        </row>
        <row r="56">
          <cell r="A56" t="str">
            <v>WISCONSIN</v>
          </cell>
          <cell r="B56">
            <v>252251729</v>
          </cell>
          <cell r="C56">
            <v>41438307</v>
          </cell>
          <cell r="D56">
            <v>41888</v>
          </cell>
          <cell r="E56">
            <v>8549441</v>
          </cell>
          <cell r="F56">
            <v>32846978</v>
          </cell>
          <cell r="G56">
            <v>93932978</v>
          </cell>
          <cell r="H56">
            <v>4051513</v>
          </cell>
          <cell r="I56">
            <v>6488</v>
          </cell>
          <cell r="J56">
            <v>55160000</v>
          </cell>
          <cell r="K56">
            <v>0</v>
          </cell>
          <cell r="L56">
            <v>4936700</v>
          </cell>
          <cell r="M56">
            <v>0</v>
          </cell>
        </row>
        <row r="57">
          <cell r="A57" t="str">
            <v>WYOMING</v>
          </cell>
          <cell r="B57">
            <v>37068096</v>
          </cell>
          <cell r="C57">
            <v>5953418</v>
          </cell>
          <cell r="D57">
            <v>0</v>
          </cell>
          <cell r="E57">
            <v>2401521</v>
          </cell>
          <cell r="F57">
            <v>3551897</v>
          </cell>
          <cell r="G57">
            <v>0</v>
          </cell>
          <cell r="H57">
            <v>3076</v>
          </cell>
          <cell r="I57">
            <v>0</v>
          </cell>
          <cell r="J57">
            <v>0</v>
          </cell>
          <cell r="K57">
            <v>0</v>
          </cell>
          <cell r="L57">
            <v>0</v>
          </cell>
          <cell r="M57">
            <v>0</v>
          </cell>
        </row>
        <row r="58">
          <cell r="A58" t="str">
            <v>Total</v>
          </cell>
          <cell r="B58">
            <v>8982215514</v>
          </cell>
          <cell r="C58">
            <v>1937218753</v>
          </cell>
          <cell r="D58">
            <v>67835298</v>
          </cell>
          <cell r="E58">
            <v>267477832</v>
          </cell>
          <cell r="F58">
            <v>1601905623</v>
          </cell>
          <cell r="G58">
            <v>1361913795</v>
          </cell>
          <cell r="H58">
            <v>121154409</v>
          </cell>
          <cell r="I58">
            <v>11620089</v>
          </cell>
          <cell r="J58">
            <v>155507755</v>
          </cell>
          <cell r="K58">
            <v>0</v>
          </cell>
          <cell r="L58">
            <v>154691694</v>
          </cell>
          <cell r="M58">
            <v>844918075</v>
          </cell>
        </row>
        <row r="59">
          <cell r="A59" t="str">
            <v>Percentage 1/</v>
          </cell>
          <cell r="B59">
            <v>1</v>
          </cell>
          <cell r="C59">
            <v>0.22</v>
          </cell>
          <cell r="D59">
            <v>0.01</v>
          </cell>
          <cell r="E59">
            <v>0.03</v>
          </cell>
          <cell r="F59">
            <v>0.16</v>
          </cell>
          <cell r="G59">
            <v>0.15</v>
          </cell>
          <cell r="H59">
            <v>0.01</v>
          </cell>
          <cell r="I59">
            <v>0</v>
          </cell>
          <cell r="J59">
            <v>0.02</v>
          </cell>
          <cell r="K59">
            <v>0</v>
          </cell>
          <cell r="L59">
            <v>0.02</v>
          </cell>
          <cell r="M59">
            <v>0.09</v>
          </cell>
        </row>
        <row r="60">
          <cell r="A60" t="str">
            <v>Percentage 2/</v>
          </cell>
          <cell r="B60">
            <v>0.55000000000000004</v>
          </cell>
          <cell r="C60">
            <v>0.12</v>
          </cell>
          <cell r="G60">
            <v>0.08</v>
          </cell>
          <cell r="H60">
            <v>0.01</v>
          </cell>
          <cell r="I60">
            <v>0</v>
          </cell>
          <cell r="J60">
            <v>0.01</v>
          </cell>
          <cell r="K60">
            <v>0</v>
          </cell>
          <cell r="L60">
            <v>0.01</v>
          </cell>
          <cell r="M60">
            <v>0.05</v>
          </cell>
        </row>
        <row r="61">
          <cell r="A61" t="str">
            <v>1/ The percentages shown are calculated as a proportion of total expenditures on non-assistance (Line 6).</v>
          </cell>
        </row>
        <row r="62">
          <cell r="A62" t="str">
            <v xml:space="preserve">2/ The percentages shown are calculated as a proportion of total TANF expenditures (Line 7). </v>
          </cell>
        </row>
      </sheetData>
      <sheetData sheetId="10"/>
      <sheetData sheetId="11" refreshError="1"/>
    </sheetDataSet>
  </externalBook>
</externalLink>
</file>

<file path=xl/theme/theme1.xml><?xml version="1.0" encoding="utf-8"?>
<a:theme xmlns:a="http://schemas.openxmlformats.org/drawingml/2006/main" name="Office Theme">
  <a:themeElements>
    <a:clrScheme name="ACF Color Palette 2">
      <a:dk1>
        <a:srgbClr val="000000"/>
      </a:dk1>
      <a:lt1>
        <a:srgbClr val="FFFFFF"/>
      </a:lt1>
      <a:dk2>
        <a:srgbClr val="264A64"/>
      </a:dk2>
      <a:lt2>
        <a:srgbClr val="CDD7D9"/>
      </a:lt2>
      <a:accent1>
        <a:srgbClr val="336A90"/>
      </a:accent1>
      <a:accent2>
        <a:srgbClr val="BCD9ED"/>
      </a:accent2>
      <a:accent3>
        <a:srgbClr val="63BAB2"/>
      </a:accent3>
      <a:accent4>
        <a:srgbClr val="F9E585"/>
      </a:accent4>
      <a:accent5>
        <a:srgbClr val="E29F4D"/>
      </a:accent5>
      <a:accent6>
        <a:srgbClr val="A12854"/>
      </a:accent6>
      <a:hlink>
        <a:srgbClr val="0070C0"/>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A1:W48"/>
  <sheetViews>
    <sheetView tabSelected="1" topLeftCell="A16" workbookViewId="0">
      <selection activeCell="D14" sqref="D14"/>
    </sheetView>
  </sheetViews>
  <sheetFormatPr defaultRowHeight="14.5" x14ac:dyDescent="0.35"/>
  <cols>
    <col min="1" max="1" width="6.26953125" style="22" customWidth="1"/>
    <col min="2" max="2" width="116.81640625" style="69" customWidth="1"/>
    <col min="4" max="11" width="9.1796875" style="8"/>
  </cols>
  <sheetData>
    <row r="1" spans="1:23" s="222" customFormat="1" ht="20.149999999999999" customHeight="1" x14ac:dyDescent="0.35">
      <c r="A1" s="254" t="s">
        <v>221</v>
      </c>
    </row>
    <row r="2" spans="1:23" s="222" customFormat="1" ht="20.149999999999999" customHeight="1" x14ac:dyDescent="0.35">
      <c r="A2" s="243" t="s">
        <v>202</v>
      </c>
    </row>
    <row r="3" spans="1:23" ht="16.149999999999999" customHeight="1" x14ac:dyDescent="0.35">
      <c r="A3" s="90" t="s">
        <v>73</v>
      </c>
      <c r="B3" s="70" t="s">
        <v>222</v>
      </c>
      <c r="D3" s="21"/>
      <c r="E3" s="21"/>
      <c r="F3" s="21"/>
      <c r="G3" s="21"/>
      <c r="H3" s="21"/>
      <c r="I3" s="21"/>
      <c r="J3" s="21"/>
      <c r="K3" s="21"/>
      <c r="L3" s="22"/>
      <c r="M3" s="22"/>
      <c r="N3" s="22"/>
      <c r="O3" s="22"/>
      <c r="P3" s="22"/>
      <c r="Q3" s="22"/>
      <c r="R3" s="22"/>
      <c r="S3" s="22"/>
      <c r="T3" s="22"/>
      <c r="U3" s="22"/>
      <c r="V3" s="22"/>
      <c r="W3" s="22"/>
    </row>
    <row r="4" spans="1:23" ht="16.149999999999999" customHeight="1" x14ac:dyDescent="0.35">
      <c r="A4" s="91" t="s">
        <v>90</v>
      </c>
      <c r="B4" s="56" t="s">
        <v>223</v>
      </c>
      <c r="D4" s="64"/>
      <c r="E4" s="65"/>
      <c r="F4" s="65"/>
      <c r="G4" s="23"/>
      <c r="H4" s="23"/>
      <c r="I4" s="23"/>
      <c r="J4" s="23"/>
      <c r="K4" s="23"/>
      <c r="L4" s="22"/>
      <c r="M4" s="22"/>
      <c r="N4" s="22"/>
      <c r="O4" s="22"/>
      <c r="P4" s="22"/>
      <c r="Q4" s="22"/>
      <c r="R4" s="22"/>
      <c r="S4" s="22"/>
      <c r="T4" s="22"/>
      <c r="U4" s="22"/>
      <c r="V4" s="22"/>
      <c r="W4" s="22"/>
    </row>
    <row r="5" spans="1:23" ht="16.149999999999999" customHeight="1" x14ac:dyDescent="0.35">
      <c r="A5" s="91" t="s">
        <v>91</v>
      </c>
      <c r="B5" s="67" t="s">
        <v>301</v>
      </c>
      <c r="D5" s="66" t="s">
        <v>89</v>
      </c>
      <c r="E5" s="66"/>
      <c r="F5" s="66"/>
      <c r="G5" s="66"/>
      <c r="H5" s="66"/>
      <c r="I5" s="65"/>
      <c r="J5" s="65"/>
      <c r="K5" s="23"/>
      <c r="L5" s="22"/>
      <c r="M5" s="22"/>
      <c r="N5" s="22"/>
      <c r="O5" s="22"/>
      <c r="P5" s="22"/>
      <c r="Q5" s="22"/>
      <c r="R5" s="22"/>
      <c r="S5" s="22"/>
      <c r="T5" s="22"/>
      <c r="U5" s="22"/>
      <c r="V5" s="22"/>
      <c r="W5" s="22"/>
    </row>
    <row r="6" spans="1:23" ht="16.149999999999999" customHeight="1" x14ac:dyDescent="0.35">
      <c r="A6" s="91" t="s">
        <v>92</v>
      </c>
      <c r="B6" s="23" t="s">
        <v>302</v>
      </c>
      <c r="D6" s="65" t="s">
        <v>89</v>
      </c>
      <c r="E6" s="65"/>
      <c r="F6" s="65"/>
      <c r="G6" s="23"/>
      <c r="H6" s="23"/>
      <c r="I6" s="23"/>
      <c r="J6" s="23"/>
      <c r="K6" s="23"/>
      <c r="L6" s="22"/>
      <c r="M6" s="22"/>
      <c r="N6" s="22"/>
      <c r="O6" s="22"/>
      <c r="P6" s="22"/>
      <c r="Q6" s="22"/>
      <c r="R6" s="22"/>
      <c r="S6" s="22"/>
      <c r="T6" s="22"/>
      <c r="U6" s="22"/>
      <c r="V6" s="22"/>
      <c r="W6" s="22"/>
    </row>
    <row r="7" spans="1:23" s="8" customFormat="1" ht="16.149999999999999" customHeight="1" x14ac:dyDescent="0.35">
      <c r="A7" s="91" t="s">
        <v>93</v>
      </c>
      <c r="B7" s="23" t="s">
        <v>303</v>
      </c>
      <c r="D7" s="65"/>
      <c r="E7" s="65"/>
      <c r="F7" s="65"/>
      <c r="G7" s="23"/>
      <c r="H7" s="23"/>
      <c r="I7" s="23"/>
      <c r="J7" s="23"/>
      <c r="K7" s="23"/>
      <c r="L7" s="22"/>
      <c r="M7" s="22"/>
      <c r="N7" s="22"/>
      <c r="O7" s="22"/>
      <c r="P7" s="22"/>
      <c r="Q7" s="22"/>
      <c r="R7" s="22"/>
      <c r="S7" s="22"/>
      <c r="T7" s="22"/>
      <c r="U7" s="22"/>
      <c r="V7" s="22"/>
      <c r="W7" s="22"/>
    </row>
    <row r="8" spans="1:23" ht="16.149999999999999" customHeight="1" x14ac:dyDescent="0.35">
      <c r="A8" s="91" t="s">
        <v>94</v>
      </c>
      <c r="B8" s="23" t="s">
        <v>224</v>
      </c>
      <c r="D8" s="23"/>
      <c r="E8" s="23"/>
      <c r="F8" s="23"/>
      <c r="G8" s="23"/>
      <c r="H8" s="23"/>
      <c r="I8" s="23"/>
      <c r="J8" s="23"/>
      <c r="K8" s="23"/>
      <c r="L8" s="22"/>
      <c r="M8" s="22"/>
      <c r="N8" s="22"/>
      <c r="O8" s="22"/>
      <c r="P8" s="22"/>
      <c r="Q8" s="22"/>
      <c r="R8" s="22"/>
      <c r="S8" s="22"/>
      <c r="T8" s="22"/>
      <c r="U8" s="22"/>
      <c r="V8" s="22"/>
      <c r="W8" s="22"/>
    </row>
    <row r="9" spans="1:23" ht="16.149999999999999" customHeight="1" x14ac:dyDescent="0.35">
      <c r="A9" s="91" t="s">
        <v>95</v>
      </c>
      <c r="B9" s="23" t="s">
        <v>225</v>
      </c>
      <c r="D9" s="65"/>
      <c r="E9" s="65"/>
      <c r="F9" s="65"/>
      <c r="G9" s="65"/>
      <c r="H9" s="65"/>
      <c r="I9" s="65"/>
      <c r="J9" s="65"/>
      <c r="K9" s="65"/>
      <c r="L9" s="22"/>
      <c r="M9" s="22"/>
      <c r="N9" s="22"/>
      <c r="O9" s="22"/>
      <c r="P9" s="22"/>
      <c r="Q9" s="22"/>
      <c r="R9" s="22"/>
      <c r="S9" s="22"/>
      <c r="T9" s="22"/>
      <c r="U9" s="22"/>
      <c r="V9" s="22"/>
      <c r="W9" s="22"/>
    </row>
    <row r="10" spans="1:23" ht="16.149999999999999" customHeight="1" x14ac:dyDescent="0.35">
      <c r="B10" s="68"/>
      <c r="D10" s="22"/>
      <c r="E10" s="22"/>
      <c r="F10" s="22"/>
      <c r="G10" s="22"/>
      <c r="H10" s="22"/>
      <c r="I10" s="22"/>
      <c r="J10" s="22"/>
      <c r="K10" s="22"/>
      <c r="L10" s="22"/>
      <c r="M10" s="22"/>
      <c r="N10" s="22"/>
      <c r="O10" s="22"/>
      <c r="P10" s="22"/>
      <c r="Q10" s="22"/>
      <c r="R10" s="22"/>
      <c r="S10" s="22"/>
      <c r="T10" s="22"/>
      <c r="U10" s="22"/>
      <c r="V10" s="22"/>
      <c r="W10" s="22"/>
    </row>
    <row r="11" spans="1:23" ht="16.149999999999999" customHeight="1" x14ac:dyDescent="0.35">
      <c r="A11" s="101" t="s">
        <v>72</v>
      </c>
      <c r="B11" s="71" t="s">
        <v>226</v>
      </c>
      <c r="D11" s="22"/>
      <c r="E11" s="22"/>
      <c r="F11" s="22"/>
      <c r="G11" s="22"/>
      <c r="H11" s="22"/>
      <c r="I11" s="22"/>
      <c r="J11" s="22"/>
      <c r="K11" s="22"/>
      <c r="L11" s="22"/>
      <c r="M11" s="22"/>
      <c r="N11" s="22"/>
      <c r="O11" s="22"/>
      <c r="P11" s="22"/>
      <c r="Q11" s="22"/>
      <c r="R11" s="22"/>
      <c r="S11" s="22"/>
      <c r="T11" s="22"/>
      <c r="U11" s="22"/>
      <c r="V11" s="22"/>
      <c r="W11" s="22"/>
    </row>
    <row r="12" spans="1:23" ht="16.149999999999999" customHeight="1" x14ac:dyDescent="0.35">
      <c r="B12" s="68"/>
      <c r="D12" s="22"/>
      <c r="E12" s="22"/>
      <c r="F12" s="22"/>
      <c r="G12" s="22"/>
      <c r="H12" s="22"/>
      <c r="I12" s="22"/>
      <c r="J12" s="22"/>
      <c r="K12" s="22"/>
      <c r="L12" s="22"/>
      <c r="M12" s="22"/>
      <c r="N12" s="22"/>
      <c r="O12" s="22"/>
      <c r="P12" s="22"/>
      <c r="Q12" s="22"/>
      <c r="R12" s="22"/>
      <c r="S12" s="22"/>
      <c r="T12" s="22"/>
      <c r="U12" s="22"/>
      <c r="V12" s="22"/>
      <c r="W12" s="22"/>
    </row>
    <row r="13" spans="1:23" ht="16.149999999999999" customHeight="1" x14ac:dyDescent="0.35">
      <c r="A13" s="92" t="s">
        <v>86</v>
      </c>
      <c r="B13" s="71" t="s">
        <v>227</v>
      </c>
      <c r="D13" s="22"/>
      <c r="E13" s="22"/>
      <c r="F13" s="22"/>
      <c r="G13" s="22"/>
      <c r="H13" s="22"/>
      <c r="I13" s="22"/>
      <c r="J13" s="22"/>
      <c r="K13" s="22"/>
      <c r="L13" s="22"/>
      <c r="M13" s="22"/>
      <c r="N13" s="22"/>
      <c r="O13" s="22"/>
      <c r="P13" s="22"/>
      <c r="Q13" s="22"/>
      <c r="R13" s="22"/>
      <c r="S13" s="22"/>
      <c r="T13" s="22"/>
      <c r="U13" s="22"/>
      <c r="V13" s="22"/>
      <c r="W13" s="22"/>
    </row>
    <row r="14" spans="1:23" ht="16.149999999999999" customHeight="1" x14ac:dyDescent="0.35">
      <c r="A14" s="93" t="s">
        <v>193</v>
      </c>
      <c r="B14" s="56" t="s">
        <v>228</v>
      </c>
      <c r="D14" s="64"/>
      <c r="E14" s="64"/>
      <c r="F14" s="23"/>
      <c r="G14" s="23"/>
      <c r="H14" s="23"/>
      <c r="I14" s="23"/>
      <c r="J14" s="23"/>
      <c r="K14" s="23"/>
      <c r="L14" s="23"/>
      <c r="M14" s="23"/>
      <c r="N14" s="23"/>
      <c r="O14" s="23"/>
      <c r="P14" s="23"/>
      <c r="Q14" s="22"/>
      <c r="R14" s="22"/>
      <c r="S14" s="22"/>
      <c r="T14" s="22"/>
      <c r="U14" s="22"/>
      <c r="V14" s="22"/>
      <c r="W14" s="22"/>
    </row>
    <row r="15" spans="1:23" ht="16.149999999999999" customHeight="1" x14ac:dyDescent="0.35">
      <c r="A15" s="91" t="s">
        <v>194</v>
      </c>
      <c r="B15" s="56" t="s">
        <v>229</v>
      </c>
      <c r="D15" s="64"/>
      <c r="E15" s="64"/>
      <c r="F15" s="64"/>
      <c r="G15" s="64"/>
      <c r="H15" s="64"/>
      <c r="I15" s="64"/>
      <c r="J15" s="23"/>
      <c r="K15" s="23"/>
      <c r="L15" s="23"/>
      <c r="M15" s="23"/>
      <c r="N15" s="23"/>
      <c r="O15" s="23"/>
      <c r="P15" s="23"/>
      <c r="Q15" s="22"/>
      <c r="R15" s="22"/>
      <c r="S15" s="22"/>
      <c r="T15" s="22"/>
      <c r="U15" s="22"/>
      <c r="V15" s="22"/>
      <c r="W15" s="22"/>
    </row>
    <row r="16" spans="1:23" ht="16.149999999999999" customHeight="1" x14ac:dyDescent="0.35">
      <c r="A16" s="91" t="s">
        <v>195</v>
      </c>
      <c r="B16" s="56" t="s">
        <v>230</v>
      </c>
      <c r="D16" s="64"/>
      <c r="E16" s="64"/>
      <c r="F16" s="23"/>
      <c r="G16" s="23"/>
      <c r="H16" s="23"/>
      <c r="I16" s="23"/>
      <c r="J16" s="23"/>
      <c r="K16" s="23"/>
      <c r="L16" s="23"/>
      <c r="M16" s="23"/>
      <c r="N16" s="23"/>
      <c r="O16" s="23"/>
      <c r="P16" s="23"/>
      <c r="Q16" s="22"/>
      <c r="R16" s="22"/>
      <c r="S16" s="22"/>
      <c r="T16" s="22"/>
      <c r="U16" s="22"/>
      <c r="V16" s="22"/>
      <c r="W16" s="22"/>
    </row>
    <row r="17" spans="1:23" ht="16.149999999999999" customHeight="1" x14ac:dyDescent="0.35">
      <c r="B17" s="56"/>
      <c r="D17" s="64"/>
      <c r="E17" s="64"/>
      <c r="F17" s="64"/>
      <c r="G17" s="64"/>
      <c r="H17" s="23"/>
      <c r="I17" s="23"/>
      <c r="J17" s="23"/>
      <c r="K17" s="23"/>
      <c r="L17" s="23"/>
      <c r="M17" s="23"/>
      <c r="N17" s="23"/>
      <c r="O17" s="23"/>
      <c r="P17" s="23"/>
      <c r="Q17" s="22"/>
      <c r="R17" s="22"/>
      <c r="S17" s="22"/>
      <c r="T17" s="22"/>
      <c r="U17" s="22"/>
      <c r="V17" s="22"/>
      <c r="W17" s="22"/>
    </row>
    <row r="18" spans="1:23" ht="16.149999999999999" customHeight="1" x14ac:dyDescent="0.35">
      <c r="A18" s="101" t="s">
        <v>87</v>
      </c>
      <c r="B18" s="72" t="s">
        <v>196</v>
      </c>
      <c r="D18" s="64"/>
      <c r="E18" s="64"/>
      <c r="F18" s="64"/>
      <c r="G18" s="64"/>
      <c r="H18" s="64"/>
      <c r="I18" s="64"/>
      <c r="J18" s="64"/>
      <c r="K18" s="64"/>
      <c r="L18" s="57"/>
      <c r="M18" s="57"/>
      <c r="N18" s="57"/>
      <c r="O18" s="57"/>
      <c r="P18" s="57"/>
      <c r="Q18" s="22"/>
      <c r="R18" s="22"/>
      <c r="S18" s="22"/>
      <c r="T18" s="22"/>
      <c r="U18" s="22"/>
      <c r="V18" s="22"/>
      <c r="W18" s="22"/>
    </row>
    <row r="19" spans="1:23" s="8" customFormat="1" ht="16.149999999999999" customHeight="1" x14ac:dyDescent="0.35">
      <c r="A19" s="22"/>
      <c r="B19" s="56"/>
      <c r="D19" s="79"/>
      <c r="E19" s="79"/>
      <c r="F19" s="79"/>
      <c r="G19" s="79"/>
      <c r="H19" s="79"/>
      <c r="I19" s="79"/>
      <c r="J19" s="23"/>
      <c r="K19" s="23"/>
      <c r="L19" s="23"/>
      <c r="M19" s="23"/>
      <c r="N19" s="23"/>
      <c r="O19" s="23"/>
      <c r="P19" s="23"/>
      <c r="Q19" s="22"/>
      <c r="R19" s="22"/>
      <c r="S19" s="22"/>
      <c r="T19" s="22"/>
      <c r="U19" s="22"/>
      <c r="V19" s="22"/>
      <c r="W19" s="22"/>
    </row>
    <row r="20" spans="1:23" ht="16.149999999999999" customHeight="1" x14ac:dyDescent="0.35">
      <c r="A20" s="92" t="s">
        <v>88</v>
      </c>
      <c r="B20" s="72" t="s">
        <v>231</v>
      </c>
      <c r="D20" s="64"/>
      <c r="E20" s="64"/>
      <c r="F20" s="64"/>
      <c r="G20" s="64"/>
      <c r="H20" s="64"/>
      <c r="I20" s="64"/>
      <c r="J20" s="23"/>
      <c r="K20" s="23"/>
      <c r="L20" s="23"/>
      <c r="M20" s="23"/>
      <c r="N20" s="23"/>
      <c r="O20" s="23"/>
      <c r="P20" s="23"/>
      <c r="Q20" s="22"/>
      <c r="R20" s="22"/>
      <c r="S20" s="22"/>
      <c r="T20" s="22"/>
      <c r="U20" s="22"/>
      <c r="V20" s="22"/>
      <c r="W20" s="22"/>
    </row>
    <row r="21" spans="1:23" s="8" customFormat="1" ht="16.149999999999999" customHeight="1" x14ac:dyDescent="0.35">
      <c r="A21" s="91" t="s">
        <v>96</v>
      </c>
      <c r="B21" s="23" t="s">
        <v>232</v>
      </c>
      <c r="D21" s="104"/>
      <c r="E21" s="104"/>
      <c r="F21" s="104"/>
      <c r="G21" s="104"/>
      <c r="H21" s="104"/>
      <c r="I21" s="104"/>
      <c r="J21" s="23"/>
      <c r="K21" s="23"/>
      <c r="L21" s="23"/>
      <c r="M21" s="23"/>
      <c r="N21" s="23"/>
      <c r="O21" s="23"/>
      <c r="P21" s="23"/>
      <c r="Q21" s="22"/>
      <c r="R21" s="22"/>
      <c r="S21" s="22"/>
      <c r="T21" s="22"/>
      <c r="U21" s="22"/>
      <c r="V21" s="22"/>
      <c r="W21" s="22"/>
    </row>
    <row r="22" spans="1:23" ht="16.149999999999999" customHeight="1" x14ac:dyDescent="0.35">
      <c r="A22" s="91" t="s">
        <v>97</v>
      </c>
      <c r="B22" s="68" t="s">
        <v>233</v>
      </c>
      <c r="D22" s="22"/>
      <c r="E22" s="22"/>
      <c r="F22" s="22"/>
      <c r="G22" s="22"/>
      <c r="H22" s="22"/>
      <c r="I22" s="22"/>
      <c r="J22" s="22"/>
      <c r="K22" s="22"/>
      <c r="L22" s="22"/>
      <c r="M22" s="22"/>
      <c r="N22" s="22"/>
      <c r="O22" s="22"/>
      <c r="P22" s="22"/>
      <c r="Q22" s="22"/>
      <c r="R22" s="22"/>
      <c r="S22" s="22"/>
      <c r="T22" s="22"/>
      <c r="U22" s="22"/>
      <c r="V22" s="22"/>
      <c r="W22" s="22"/>
    </row>
    <row r="23" spans="1:23" ht="16.149999999999999" customHeight="1" x14ac:dyDescent="0.35">
      <c r="A23" s="91" t="s">
        <v>98</v>
      </c>
      <c r="B23" s="109" t="s">
        <v>234</v>
      </c>
      <c r="D23" s="64"/>
      <c r="E23" s="64"/>
      <c r="F23" s="65"/>
      <c r="G23" s="65"/>
      <c r="H23" s="65"/>
      <c r="I23" s="65"/>
      <c r="J23" s="65"/>
      <c r="K23" s="65"/>
      <c r="L23" s="58"/>
      <c r="M23" s="58"/>
      <c r="N23" s="58"/>
      <c r="O23" s="58"/>
      <c r="P23" s="58"/>
      <c r="Q23" s="22"/>
      <c r="R23" s="22"/>
      <c r="S23" s="22"/>
      <c r="T23" s="22"/>
      <c r="U23" s="22"/>
      <c r="V23" s="22"/>
      <c r="W23" s="22"/>
    </row>
    <row r="24" spans="1:23" ht="16.149999999999999" customHeight="1" x14ac:dyDescent="0.35">
      <c r="A24" s="91" t="s">
        <v>99</v>
      </c>
      <c r="B24" s="109" t="s">
        <v>235</v>
      </c>
      <c r="D24" s="64"/>
      <c r="E24" s="64"/>
      <c r="F24" s="64"/>
      <c r="G24" s="64"/>
      <c r="H24" s="64"/>
      <c r="I24" s="64"/>
      <c r="J24" s="64"/>
      <c r="K24" s="64"/>
      <c r="L24" s="57"/>
      <c r="M24" s="57"/>
      <c r="N24" s="23"/>
      <c r="O24" s="23"/>
      <c r="P24" s="23"/>
      <c r="Q24" s="24"/>
      <c r="R24" s="24"/>
      <c r="S24" s="24"/>
      <c r="T24" s="24"/>
      <c r="U24" s="24"/>
      <c r="V24" s="24"/>
      <c r="W24" s="24"/>
    </row>
    <row r="25" spans="1:23" ht="16.149999999999999" customHeight="1" x14ac:dyDescent="0.35">
      <c r="A25" s="91" t="s">
        <v>100</v>
      </c>
      <c r="B25" s="109" t="s">
        <v>236</v>
      </c>
      <c r="D25" s="64"/>
      <c r="E25" s="64"/>
      <c r="F25" s="64"/>
      <c r="G25" s="64"/>
      <c r="H25" s="64"/>
      <c r="I25" s="64"/>
      <c r="J25" s="23"/>
      <c r="K25" s="23"/>
      <c r="L25" s="23"/>
      <c r="M25" s="23"/>
      <c r="N25" s="23"/>
      <c r="O25" s="23"/>
      <c r="P25" s="23"/>
      <c r="Q25" s="23"/>
      <c r="R25" s="23"/>
      <c r="S25" s="23"/>
      <c r="T25" s="23"/>
      <c r="U25" s="23"/>
      <c r="V25" s="23"/>
      <c r="W25" s="23"/>
    </row>
    <row r="26" spans="1:23" ht="16.149999999999999" customHeight="1" x14ac:dyDescent="0.35">
      <c r="A26" s="104"/>
      <c r="B26" s="56"/>
      <c r="D26" s="64"/>
      <c r="E26" s="64"/>
      <c r="F26" s="64"/>
      <c r="G26" s="23"/>
      <c r="H26" s="23"/>
      <c r="I26" s="23"/>
      <c r="J26" s="23"/>
      <c r="K26" s="23"/>
      <c r="L26" s="23"/>
      <c r="M26" s="23"/>
      <c r="N26" s="23"/>
      <c r="O26" s="23"/>
      <c r="P26" s="23"/>
      <c r="Q26" s="23"/>
      <c r="R26" s="23"/>
      <c r="S26" s="23"/>
      <c r="T26" s="23"/>
      <c r="U26" s="23"/>
      <c r="V26" s="23"/>
    </row>
    <row r="27" spans="1:23" ht="16.149999999999999" customHeight="1" x14ac:dyDescent="0.35">
      <c r="A27" s="91" t="s">
        <v>191</v>
      </c>
      <c r="B27" s="56" t="s">
        <v>237</v>
      </c>
      <c r="D27" s="64"/>
      <c r="E27" s="64"/>
      <c r="F27" s="64"/>
      <c r="G27" s="64"/>
      <c r="H27" s="64"/>
      <c r="I27" s="64"/>
      <c r="J27" s="64"/>
      <c r="K27" s="64"/>
      <c r="L27" s="57"/>
      <c r="M27" s="57"/>
      <c r="N27" s="57"/>
      <c r="O27" s="57"/>
      <c r="P27" s="22"/>
      <c r="Q27" s="22"/>
      <c r="R27" s="22"/>
      <c r="S27" s="22"/>
      <c r="T27" s="22"/>
      <c r="U27" s="22"/>
      <c r="V27" s="22"/>
    </row>
    <row r="28" spans="1:23" ht="15" customHeight="1" x14ac:dyDescent="0.35">
      <c r="A28" s="104"/>
      <c r="B28" s="56"/>
      <c r="D28" s="64"/>
      <c r="E28" s="64"/>
      <c r="F28" s="64"/>
      <c r="G28" s="64"/>
      <c r="H28" s="64"/>
      <c r="I28" s="23"/>
      <c r="J28" s="23"/>
      <c r="K28" s="23"/>
      <c r="L28" s="23"/>
      <c r="M28" s="23"/>
      <c r="N28" s="23"/>
      <c r="O28" s="23"/>
      <c r="P28" s="22"/>
      <c r="Q28" s="22"/>
      <c r="R28" s="22"/>
      <c r="S28" s="22"/>
      <c r="T28" s="22"/>
      <c r="U28" s="22"/>
      <c r="V28" s="22"/>
    </row>
    <row r="29" spans="1:23" x14ac:dyDescent="0.35">
      <c r="D29" s="65"/>
      <c r="E29" s="65"/>
      <c r="F29" s="65"/>
      <c r="G29" s="65"/>
      <c r="H29" s="65"/>
      <c r="I29" s="65"/>
      <c r="J29" s="23"/>
      <c r="K29" s="23"/>
      <c r="L29" s="23"/>
      <c r="M29" s="23"/>
      <c r="N29" s="23"/>
      <c r="O29" s="23"/>
      <c r="P29" s="23"/>
      <c r="Q29" s="22"/>
      <c r="R29" s="22"/>
      <c r="S29" s="22"/>
      <c r="T29" s="22"/>
      <c r="U29" s="22"/>
      <c r="V29" s="22"/>
      <c r="W29" s="22"/>
    </row>
    <row r="30" spans="1:23" x14ac:dyDescent="0.35">
      <c r="A30" s="244" t="s">
        <v>372</v>
      </c>
      <c r="D30" s="65"/>
      <c r="E30" s="65"/>
      <c r="F30" s="65"/>
      <c r="G30" s="65"/>
      <c r="H30" s="65"/>
      <c r="I30" s="65"/>
      <c r="J30" s="23"/>
      <c r="K30" s="23"/>
      <c r="L30" s="23"/>
      <c r="M30" s="23"/>
      <c r="N30" s="23"/>
      <c r="O30" s="23"/>
      <c r="P30" s="23"/>
      <c r="Q30" s="22"/>
      <c r="R30" s="22"/>
      <c r="S30" s="22"/>
      <c r="T30" s="22"/>
      <c r="U30" s="22"/>
      <c r="V30" s="22"/>
      <c r="W30" s="22"/>
    </row>
    <row r="31" spans="1:23" x14ac:dyDescent="0.35">
      <c r="B31" s="56"/>
      <c r="D31" s="64"/>
      <c r="E31" s="64"/>
      <c r="F31" s="64"/>
      <c r="G31" s="64"/>
      <c r="H31" s="64"/>
      <c r="I31" s="64"/>
      <c r="J31" s="64"/>
      <c r="K31" s="64"/>
      <c r="L31" s="57"/>
      <c r="M31" s="23"/>
      <c r="N31" s="23"/>
      <c r="O31" s="23"/>
      <c r="P31" s="23"/>
      <c r="Q31" s="22"/>
      <c r="R31" s="22"/>
      <c r="S31" s="22"/>
      <c r="T31" s="22"/>
      <c r="U31" s="22"/>
      <c r="V31" s="22"/>
      <c r="W31" s="22"/>
    </row>
    <row r="32" spans="1:23" x14ac:dyDescent="0.35">
      <c r="B32" s="56"/>
      <c r="D32" s="64"/>
      <c r="E32" s="64"/>
      <c r="F32" s="64"/>
      <c r="G32" s="64"/>
      <c r="H32" s="23"/>
      <c r="I32" s="23"/>
      <c r="J32" s="23"/>
      <c r="K32" s="23"/>
      <c r="L32" s="23"/>
      <c r="M32" s="23"/>
      <c r="N32" s="23"/>
      <c r="O32" s="23"/>
      <c r="P32" s="23"/>
      <c r="Q32" s="22"/>
      <c r="R32" s="22"/>
      <c r="S32" s="22"/>
      <c r="T32" s="22"/>
      <c r="U32" s="22"/>
      <c r="V32" s="22"/>
      <c r="W32" s="22"/>
    </row>
    <row r="33" spans="2:23" x14ac:dyDescent="0.35">
      <c r="B33" s="56"/>
      <c r="D33" s="64"/>
      <c r="E33" s="64"/>
      <c r="F33" s="64"/>
      <c r="G33" s="64"/>
      <c r="H33" s="64"/>
      <c r="I33" s="64"/>
      <c r="J33" s="64"/>
      <c r="K33" s="64"/>
      <c r="L33" s="57"/>
      <c r="M33" s="57"/>
      <c r="N33" s="57"/>
      <c r="O33" s="57"/>
      <c r="P33" s="57"/>
      <c r="Q33" s="22"/>
      <c r="R33" s="22"/>
      <c r="S33" s="22"/>
      <c r="T33" s="22"/>
      <c r="U33" s="22"/>
      <c r="V33" s="22"/>
      <c r="W33" s="22"/>
    </row>
    <row r="34" spans="2:23" x14ac:dyDescent="0.35">
      <c r="B34" s="56"/>
      <c r="D34" s="64"/>
      <c r="E34" s="64"/>
      <c r="F34" s="64"/>
      <c r="G34" s="64"/>
      <c r="H34" s="64"/>
      <c r="I34" s="64"/>
      <c r="J34" s="23"/>
      <c r="K34" s="23"/>
      <c r="L34" s="23"/>
      <c r="M34" s="23"/>
      <c r="N34" s="23"/>
      <c r="O34" s="23"/>
      <c r="P34" s="23"/>
      <c r="Q34" s="22"/>
      <c r="R34" s="22"/>
      <c r="S34" s="22"/>
      <c r="T34" s="22"/>
      <c r="U34" s="22"/>
      <c r="V34" s="22"/>
      <c r="W34" s="22"/>
    </row>
    <row r="35" spans="2:23" x14ac:dyDescent="0.35">
      <c r="B35" s="23"/>
      <c r="D35" s="65"/>
      <c r="E35" s="65"/>
      <c r="F35" s="65"/>
      <c r="G35" s="65"/>
      <c r="H35" s="65"/>
      <c r="I35" s="65"/>
      <c r="J35" s="23"/>
      <c r="K35" s="23"/>
      <c r="L35" s="23"/>
      <c r="M35" s="23"/>
      <c r="N35" s="23"/>
      <c r="O35" s="23"/>
      <c r="P35" s="23"/>
      <c r="Q35" s="22"/>
      <c r="R35" s="22"/>
      <c r="S35" s="22"/>
      <c r="T35" s="22"/>
      <c r="U35" s="22"/>
      <c r="V35" s="22"/>
      <c r="W35" s="22"/>
    </row>
    <row r="36" spans="2:23" x14ac:dyDescent="0.35">
      <c r="B36" s="23"/>
      <c r="D36" s="65"/>
      <c r="E36" s="65"/>
      <c r="F36" s="65"/>
      <c r="G36" s="65"/>
      <c r="H36" s="65"/>
      <c r="I36" s="65"/>
      <c r="J36" s="23"/>
      <c r="K36" s="23"/>
      <c r="L36" s="23"/>
      <c r="M36" s="23"/>
      <c r="N36" s="23"/>
      <c r="O36" s="23"/>
      <c r="P36" s="23"/>
      <c r="Q36" s="22"/>
      <c r="R36" s="22"/>
      <c r="S36" s="22"/>
      <c r="T36" s="22"/>
      <c r="U36" s="22"/>
      <c r="V36" s="22"/>
      <c r="W36" s="22"/>
    </row>
    <row r="37" spans="2:23" x14ac:dyDescent="0.35">
      <c r="B37" s="56"/>
      <c r="D37" s="64"/>
      <c r="E37" s="64"/>
      <c r="F37" s="64"/>
      <c r="G37" s="64"/>
      <c r="H37" s="64"/>
      <c r="I37" s="64"/>
      <c r="J37" s="64"/>
      <c r="K37" s="64"/>
      <c r="L37" s="57"/>
      <c r="M37" s="23"/>
      <c r="N37" s="23"/>
      <c r="O37" s="23"/>
      <c r="P37" s="23"/>
      <c r="Q37" s="22"/>
      <c r="R37" s="22"/>
      <c r="S37" s="22"/>
      <c r="T37" s="22"/>
      <c r="U37" s="22"/>
      <c r="V37" s="22"/>
      <c r="W37" s="22"/>
    </row>
    <row r="38" spans="2:23" x14ac:dyDescent="0.35">
      <c r="B38" s="56"/>
      <c r="D38" s="64"/>
      <c r="E38" s="64"/>
      <c r="F38" s="64"/>
      <c r="G38" s="64"/>
      <c r="H38" s="23"/>
      <c r="I38" s="23"/>
      <c r="J38" s="23"/>
      <c r="K38" s="23"/>
      <c r="L38" s="23"/>
      <c r="M38" s="23"/>
      <c r="N38" s="23"/>
      <c r="O38" s="23"/>
      <c r="P38" s="23"/>
      <c r="Q38" s="22"/>
      <c r="R38" s="22"/>
      <c r="S38" s="22"/>
      <c r="T38" s="22"/>
      <c r="U38" s="22"/>
      <c r="V38" s="22"/>
      <c r="W38" s="22"/>
    </row>
    <row r="39" spans="2:23" ht="15" customHeight="1" x14ac:dyDescent="0.35">
      <c r="B39" s="56"/>
      <c r="D39" s="64"/>
      <c r="E39" s="64"/>
      <c r="F39" s="64"/>
      <c r="G39" s="64"/>
      <c r="H39" s="64"/>
      <c r="I39" s="64"/>
      <c r="J39" s="64"/>
      <c r="K39" s="64"/>
      <c r="L39" s="57"/>
      <c r="M39" s="57"/>
      <c r="N39" s="57"/>
      <c r="O39" s="57"/>
      <c r="P39" s="57"/>
      <c r="Q39" s="22"/>
      <c r="R39" s="22"/>
      <c r="S39" s="22"/>
      <c r="T39" s="22"/>
      <c r="U39" s="22"/>
      <c r="V39" s="22"/>
      <c r="W39" s="22"/>
    </row>
    <row r="40" spans="2:23" ht="15" customHeight="1" x14ac:dyDescent="0.35">
      <c r="B40" s="56"/>
      <c r="D40" s="64"/>
      <c r="E40" s="64"/>
      <c r="F40" s="64"/>
      <c r="G40" s="64"/>
      <c r="H40" s="64"/>
      <c r="I40" s="64"/>
      <c r="J40" s="23"/>
      <c r="K40" s="23"/>
      <c r="L40" s="23"/>
      <c r="M40" s="23"/>
      <c r="N40" s="23"/>
      <c r="O40" s="23"/>
      <c r="P40" s="23"/>
      <c r="Q40" s="22"/>
      <c r="R40" s="22"/>
      <c r="S40" s="22"/>
      <c r="T40" s="22"/>
      <c r="U40" s="22"/>
      <c r="V40" s="22"/>
      <c r="W40" s="22"/>
    </row>
    <row r="41" spans="2:23" x14ac:dyDescent="0.35">
      <c r="B41" s="23"/>
      <c r="D41" s="65"/>
      <c r="E41" s="65"/>
      <c r="F41" s="65"/>
      <c r="G41" s="65"/>
      <c r="H41" s="65"/>
      <c r="I41" s="65"/>
      <c r="J41" s="23"/>
      <c r="K41" s="23"/>
      <c r="L41" s="23"/>
      <c r="M41" s="23"/>
      <c r="N41" s="23"/>
      <c r="O41" s="23"/>
      <c r="P41" s="23"/>
      <c r="Q41" s="22"/>
      <c r="R41" s="22"/>
      <c r="S41" s="22"/>
      <c r="T41" s="22"/>
      <c r="U41" s="22"/>
      <c r="V41" s="22"/>
      <c r="W41" s="22"/>
    </row>
    <row r="42" spans="2:23" x14ac:dyDescent="0.35">
      <c r="B42" s="23"/>
      <c r="D42" s="65"/>
      <c r="E42" s="65"/>
      <c r="F42" s="65"/>
      <c r="G42" s="65"/>
      <c r="H42" s="65"/>
      <c r="I42" s="65"/>
      <c r="J42" s="23"/>
      <c r="K42" s="23"/>
      <c r="L42" s="23"/>
      <c r="M42" s="23"/>
      <c r="N42" s="23"/>
      <c r="O42" s="23"/>
      <c r="P42" s="23"/>
      <c r="Q42" s="22"/>
      <c r="R42" s="22"/>
      <c r="S42" s="22"/>
      <c r="T42" s="22"/>
      <c r="U42" s="22"/>
      <c r="V42" s="22"/>
      <c r="W42" s="22"/>
    </row>
    <row r="43" spans="2:23" x14ac:dyDescent="0.35">
      <c r="B43" s="56"/>
      <c r="D43" s="64"/>
      <c r="E43" s="64"/>
      <c r="F43" s="64"/>
      <c r="G43" s="64"/>
      <c r="H43" s="64"/>
      <c r="I43" s="64"/>
      <c r="J43" s="64"/>
      <c r="K43" s="64"/>
      <c r="L43" s="57"/>
      <c r="M43" s="57"/>
      <c r="N43" s="23"/>
      <c r="O43" s="23"/>
      <c r="P43" s="23"/>
      <c r="Q43" s="22"/>
      <c r="R43" s="22"/>
      <c r="S43" s="22"/>
      <c r="T43" s="22"/>
      <c r="U43" s="22"/>
      <c r="V43" s="22"/>
      <c r="W43" s="22"/>
    </row>
    <row r="44" spans="2:23" x14ac:dyDescent="0.35">
      <c r="B44" s="56"/>
      <c r="D44" s="64"/>
      <c r="E44" s="64"/>
      <c r="F44" s="64"/>
      <c r="G44" s="64"/>
      <c r="H44" s="23"/>
      <c r="I44" s="23"/>
      <c r="J44" s="23"/>
      <c r="K44" s="23"/>
      <c r="L44" s="23"/>
      <c r="M44" s="23"/>
      <c r="N44" s="23"/>
      <c r="O44" s="23"/>
      <c r="P44" s="23"/>
      <c r="Q44" s="22"/>
      <c r="R44" s="22"/>
      <c r="S44" s="22"/>
      <c r="T44" s="22"/>
      <c r="U44" s="22"/>
      <c r="V44" s="22"/>
      <c r="W44" s="22"/>
    </row>
    <row r="45" spans="2:23" x14ac:dyDescent="0.35">
      <c r="B45" s="56"/>
      <c r="D45" s="64"/>
      <c r="E45" s="64"/>
      <c r="F45" s="64"/>
      <c r="G45" s="64"/>
      <c r="H45" s="64"/>
      <c r="I45" s="64"/>
      <c r="J45" s="64"/>
      <c r="K45" s="64"/>
      <c r="L45" s="57"/>
      <c r="M45" s="57"/>
      <c r="N45" s="57"/>
      <c r="O45" s="57"/>
      <c r="P45" s="57"/>
      <c r="Q45" s="22"/>
      <c r="R45" s="22"/>
      <c r="S45" s="22"/>
      <c r="T45" s="22"/>
      <c r="U45" s="22"/>
      <c r="V45" s="22"/>
      <c r="W45" s="22"/>
    </row>
    <row r="46" spans="2:23" ht="15" customHeight="1" x14ac:dyDescent="0.35">
      <c r="B46" s="56"/>
      <c r="D46" s="64"/>
      <c r="E46" s="64"/>
      <c r="F46" s="64"/>
      <c r="G46" s="64"/>
      <c r="H46" s="64"/>
      <c r="I46" s="64"/>
      <c r="J46" s="23"/>
      <c r="K46" s="23"/>
      <c r="L46" s="23"/>
      <c r="M46" s="23"/>
      <c r="N46" s="23"/>
      <c r="O46" s="23"/>
      <c r="P46" s="23"/>
      <c r="Q46" s="22"/>
      <c r="R46" s="22"/>
      <c r="S46" s="22"/>
      <c r="T46" s="22"/>
      <c r="U46" s="22"/>
      <c r="V46" s="22"/>
      <c r="W46" s="22"/>
    </row>
    <row r="47" spans="2:23" x14ac:dyDescent="0.35">
      <c r="Q47" s="22"/>
      <c r="R47" s="22"/>
      <c r="S47" s="22"/>
      <c r="T47" s="22"/>
      <c r="U47" s="22"/>
      <c r="V47" s="22"/>
      <c r="W47" s="22"/>
    </row>
    <row r="48" spans="2:23" x14ac:dyDescent="0.35">
      <c r="Q48" s="22"/>
      <c r="R48" s="22"/>
      <c r="S48" s="22"/>
      <c r="T48" s="22"/>
      <c r="U48" s="22"/>
      <c r="V48" s="22"/>
      <c r="W48" s="22"/>
    </row>
  </sheetData>
  <hyperlinks>
    <hyperlink ref="A4" location="'A.1 Fed &amp; State by Category'!A1" display="A.1" xr:uid="{00000000-0004-0000-0000-000000000000}"/>
    <hyperlink ref="A5" location="'A.2 FY18-19 Comparison'!A1" display="A.2" xr:uid="{00000000-0004-0000-0000-000001000000}"/>
    <hyperlink ref="A6" location="'A.3 FY18-19 Difference'!A1" display="A.3" xr:uid="{00000000-0004-0000-0000-000002000000}"/>
    <hyperlink ref="A7" location="'A.4 FY18-19 MOE Comparison'!A1" display="A.4" xr:uid="{00000000-0004-0000-0000-000003000000}"/>
    <hyperlink ref="A8" location="'A.5 FY19 Federal TANF Funds'!A1" display="A.5" xr:uid="{00000000-0004-0000-0000-000004000000}"/>
    <hyperlink ref="A9" location="'A.6 Summary Federal Funds'!A1" display="A.6" xr:uid="{00000000-0004-0000-0000-000005000000}"/>
    <hyperlink ref="A27" location="'F. Appendix'!A1" display="F" xr:uid="{00000000-0004-0000-0000-000006000000}"/>
    <hyperlink ref="A21" location="'E.1 Fed&amp;State Funding Streams'!A1" display="E.1" xr:uid="{00000000-0004-0000-0000-000007000000}"/>
    <hyperlink ref="A22" location="'E.2 SFAG'!A1" display="E.2" xr:uid="{00000000-0004-0000-0000-000008000000}"/>
    <hyperlink ref="A23" location="'E.3 MOE in TANF'!A1" display="E.3" xr:uid="{00000000-0004-0000-0000-000009000000}"/>
    <hyperlink ref="A24" location="'E.4 MOE SSP'!A1" display="E.4" xr:uid="{00000000-0004-0000-0000-00000A000000}"/>
    <hyperlink ref="A25" location="'E.5 Contingency'!A1" display="E.5" xr:uid="{00000000-0004-0000-0000-00000B000000}"/>
    <hyperlink ref="A18" location="'D. State TOC'!A1" display="D" xr:uid="{00000000-0004-0000-0000-00000C000000}"/>
    <hyperlink ref="A16" location="'C.3 Analysis MOE Spending'!A1" display="C.3" xr:uid="{00000000-0004-0000-0000-00000D000000}"/>
    <hyperlink ref="A14" location="'C.1 Federal Expenditures'!A1" display="C.1" xr:uid="{00000000-0004-0000-0000-00000E000000}"/>
    <hyperlink ref="A15" location="'C.2 State Expenditures'!A1" display="C.2" xr:uid="{00000000-0004-0000-0000-00000F000000}"/>
    <hyperlink ref="A11" location="'B. Total Expenditures'!A1" display="B" xr:uid="{00000000-0004-0000-0000-000010000000}"/>
    <hyperlink ref="A2" location="'Reader''s Guide'!A1" display="Reader's Guide" xr:uid="{00000000-0004-0000-0000-000011000000}"/>
  </hyperlinks>
  <pageMargins left="0" right="0" top="0.75" bottom="0.75" header="0.3" footer="0.3"/>
  <pageSetup scale="9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8"/>
  </sheetPr>
  <dimension ref="A1:AT57"/>
  <sheetViews>
    <sheetView workbookViewId="0"/>
  </sheetViews>
  <sheetFormatPr defaultRowHeight="14.5" x14ac:dyDescent="0.35"/>
  <cols>
    <col min="1" max="1" width="21.453125" bestFit="1" customWidth="1"/>
    <col min="2" max="2" width="18" customWidth="1"/>
    <col min="3" max="3" width="18.453125" customWidth="1"/>
    <col min="4" max="4" width="16.81640625" customWidth="1"/>
    <col min="5" max="5" width="19.54296875" customWidth="1"/>
    <col min="6" max="6" width="18.81640625" customWidth="1"/>
    <col min="7" max="7" width="20.453125" customWidth="1"/>
    <col min="8" max="8" width="18.81640625" customWidth="1"/>
    <col min="9" max="9" width="14.81640625" customWidth="1"/>
    <col min="10" max="10" width="14" customWidth="1"/>
    <col min="11" max="11" width="15.81640625" customWidth="1"/>
    <col min="12" max="12" width="14.26953125" customWidth="1"/>
    <col min="13" max="13" width="15.26953125" customWidth="1"/>
    <col min="14" max="14" width="15.54296875" customWidth="1"/>
    <col min="15" max="15" width="14.453125" customWidth="1"/>
    <col min="16" max="16" width="14.1796875" customWidth="1"/>
    <col min="17" max="17" width="13.26953125" customWidth="1"/>
    <col min="18" max="18" width="15" customWidth="1"/>
    <col min="19" max="19" width="14.453125" customWidth="1"/>
    <col min="20" max="20" width="15.7265625" customWidth="1"/>
    <col min="21" max="21" width="17.54296875" customWidth="1"/>
    <col min="22" max="22" width="16.81640625" customWidth="1"/>
    <col min="23" max="23" width="17" customWidth="1"/>
    <col min="24" max="24" width="19.453125" customWidth="1"/>
    <col min="25" max="26" width="14.1796875" customWidth="1"/>
    <col min="27" max="27" width="13.7265625" customWidth="1"/>
    <col min="28" max="28" width="15.7265625" customWidth="1"/>
    <col min="29" max="29" width="15.1796875" customWidth="1"/>
    <col min="30" max="30" width="19.7265625" customWidth="1"/>
    <col min="31" max="31" width="14.453125" customWidth="1"/>
    <col min="32" max="32" width="15.54296875" customWidth="1"/>
    <col min="33" max="33" width="15.26953125" customWidth="1"/>
    <col min="34" max="34" width="16" customWidth="1"/>
    <col min="35" max="35" width="13.453125" customWidth="1"/>
    <col min="36" max="36" width="12.453125" customWidth="1"/>
    <col min="37" max="37" width="16" customWidth="1"/>
    <col min="38" max="38" width="13.54296875" customWidth="1"/>
    <col min="39" max="39" width="18" customWidth="1"/>
    <col min="40" max="40" width="17.7265625" customWidth="1"/>
    <col min="41" max="41" width="15.81640625" customWidth="1"/>
    <col min="42" max="42" width="14.1796875" customWidth="1"/>
    <col min="43" max="43" width="15.1796875" customWidth="1"/>
    <col min="44" max="44" width="18.7265625" customWidth="1"/>
    <col min="45" max="45" width="17.1796875" customWidth="1"/>
    <col min="46" max="46" width="15.81640625" customWidth="1"/>
  </cols>
  <sheetData>
    <row r="1" spans="1:46" s="8" customFormat="1" ht="18" customHeight="1" x14ac:dyDescent="0.35">
      <c r="A1" s="137" t="s">
        <v>292</v>
      </c>
      <c r="C1" s="138"/>
      <c r="D1" s="138"/>
      <c r="E1" s="138"/>
      <c r="F1" s="138"/>
    </row>
    <row r="2" spans="1:46" ht="66.5" x14ac:dyDescent="0.35">
      <c r="A2" s="55" t="s">
        <v>0</v>
      </c>
      <c r="B2" s="229" t="s">
        <v>310</v>
      </c>
      <c r="C2" s="229" t="s">
        <v>311</v>
      </c>
      <c r="D2" s="229" t="s">
        <v>312</v>
      </c>
      <c r="E2" s="229" t="s">
        <v>313</v>
      </c>
      <c r="F2" s="229" t="s">
        <v>314</v>
      </c>
      <c r="G2" s="229" t="s">
        <v>315</v>
      </c>
      <c r="H2" s="87" t="s">
        <v>316</v>
      </c>
      <c r="I2" s="87" t="s">
        <v>317</v>
      </c>
      <c r="J2" s="229" t="s">
        <v>318</v>
      </c>
      <c r="K2" s="87" t="s">
        <v>319</v>
      </c>
      <c r="L2" s="87" t="s">
        <v>320</v>
      </c>
      <c r="M2" s="87" t="s">
        <v>370</v>
      </c>
      <c r="N2" s="229" t="s">
        <v>322</v>
      </c>
      <c r="O2" s="87" t="s">
        <v>323</v>
      </c>
      <c r="P2" s="87" t="s">
        <v>324</v>
      </c>
      <c r="Q2" s="87" t="s">
        <v>369</v>
      </c>
      <c r="R2" s="229" t="s">
        <v>326</v>
      </c>
      <c r="S2" s="87" t="s">
        <v>327</v>
      </c>
      <c r="T2" s="87" t="s">
        <v>328</v>
      </c>
      <c r="U2" s="87" t="s">
        <v>329</v>
      </c>
      <c r="V2" s="229" t="s">
        <v>330</v>
      </c>
      <c r="W2" s="229" t="s">
        <v>331</v>
      </c>
      <c r="X2" s="87" t="s">
        <v>332</v>
      </c>
      <c r="Y2" s="87" t="s">
        <v>333</v>
      </c>
      <c r="Z2" s="229" t="s">
        <v>334</v>
      </c>
      <c r="AA2" s="229" t="s">
        <v>335</v>
      </c>
      <c r="AB2" s="229" t="s">
        <v>336</v>
      </c>
      <c r="AC2" s="229" t="s">
        <v>337</v>
      </c>
      <c r="AD2" s="229" t="s">
        <v>338</v>
      </c>
      <c r="AE2" s="229" t="s">
        <v>339</v>
      </c>
      <c r="AF2" s="229" t="s">
        <v>340</v>
      </c>
      <c r="AG2" s="229" t="s">
        <v>341</v>
      </c>
      <c r="AH2" s="229" t="s">
        <v>342</v>
      </c>
      <c r="AI2" s="87" t="s">
        <v>343</v>
      </c>
      <c r="AJ2" s="87" t="s">
        <v>344</v>
      </c>
      <c r="AK2" s="87" t="s">
        <v>345</v>
      </c>
      <c r="AL2" s="229" t="s">
        <v>346</v>
      </c>
      <c r="AM2" s="229" t="s">
        <v>347</v>
      </c>
      <c r="AN2" s="87" t="s">
        <v>348</v>
      </c>
      <c r="AO2" s="87" t="s">
        <v>349</v>
      </c>
      <c r="AP2" s="87" t="s">
        <v>350</v>
      </c>
      <c r="AQ2" s="229" t="s">
        <v>351</v>
      </c>
      <c r="AR2" s="229" t="s">
        <v>352</v>
      </c>
      <c r="AS2" s="229" t="s">
        <v>353</v>
      </c>
      <c r="AT2" s="229" t="s">
        <v>354</v>
      </c>
    </row>
    <row r="3" spans="1:46" x14ac:dyDescent="0.35">
      <c r="A3" s="51" t="s">
        <v>52</v>
      </c>
      <c r="B3" s="54">
        <f>'E.2 SFAG'!B3+'E.5 Contingency'!B3</f>
        <v>16833376759</v>
      </c>
      <c r="C3" s="54">
        <f>'E.2 SFAG'!C3+'E.5 Contingency'!C3</f>
        <v>1437249630</v>
      </c>
      <c r="D3" s="54">
        <f>'E.2 SFAG'!D3+'E.5 Contingency'!D3</f>
        <v>1130955451</v>
      </c>
      <c r="E3" s="54">
        <f>'E.2 SFAG'!E3+'E.5 Contingency'!E3</f>
        <v>13657171678</v>
      </c>
      <c r="F3" s="54">
        <f>'E.2 SFAG'!F3+'E.5 Contingency'!F3</f>
        <v>5788610480</v>
      </c>
      <c r="G3" s="54">
        <f>'E.2 SFAG'!G3+'E.5 Contingency'!G3</f>
        <v>3310944014</v>
      </c>
      <c r="H3" s="54">
        <f>'E.2 SFAG'!H3+'E.5 Contingency'!H3</f>
        <v>2984501777</v>
      </c>
      <c r="I3" s="54">
        <f>'E.2 SFAG'!I3+'E.5 Contingency'!I3</f>
        <v>326442237</v>
      </c>
      <c r="J3" s="54">
        <f>'E.2 SFAG'!J3+'E.5 Contingency'!J3</f>
        <v>640721591</v>
      </c>
      <c r="K3" s="54">
        <f>'E.2 SFAG'!K3+'E.5 Contingency'!K3</f>
        <v>330517214</v>
      </c>
      <c r="L3" s="54">
        <f>'E.2 SFAG'!L3+'E.5 Contingency'!L3</f>
        <v>25885126</v>
      </c>
      <c r="M3" s="54">
        <f>'E.2 SFAG'!M3+'E.5 Contingency'!M3</f>
        <v>284319251</v>
      </c>
      <c r="N3" s="54">
        <f>'E.2 SFAG'!N3+'E.5 Contingency'!N3</f>
        <v>651332884</v>
      </c>
      <c r="O3" s="54">
        <f>'E.2 SFAG'!O3+'E.5 Contingency'!O3</f>
        <v>512670073</v>
      </c>
      <c r="P3" s="54">
        <f>'E.2 SFAG'!P3+'E.5 Contingency'!P3</f>
        <v>64397878</v>
      </c>
      <c r="Q3" s="54">
        <f>'E.2 SFAG'!Q3+'E.5 Contingency'!Q3</f>
        <v>74264933</v>
      </c>
      <c r="R3" s="54">
        <f>'E.2 SFAG'!R3+'E.5 Contingency'!R3</f>
        <v>2650372705</v>
      </c>
      <c r="S3" s="54">
        <f>'E.2 SFAG'!S3+'E.5 Contingency'!S3</f>
        <v>100492247</v>
      </c>
      <c r="T3" s="54">
        <f>'E.2 SFAG'!T3+'E.5 Contingency'!T3</f>
        <v>1309322912</v>
      </c>
      <c r="U3" s="54">
        <f>'E.2 SFAG'!U3+'E.5 Contingency'!U3</f>
        <v>1240557546</v>
      </c>
      <c r="V3" s="54">
        <f>'E.2 SFAG'!V3+'E.5 Contingency'!V3</f>
        <v>334765793</v>
      </c>
      <c r="W3" s="54">
        <f>'E.2 SFAG'!W3+'E.5 Contingency'!W3</f>
        <v>1488132019</v>
      </c>
      <c r="X3" s="54">
        <f>'E.2 SFAG'!X3+'E.5 Contingency'!X3</f>
        <v>1406802619</v>
      </c>
      <c r="Y3" s="54">
        <f>'E.2 SFAG'!Y3+'E.5 Contingency'!Y3</f>
        <v>81329400</v>
      </c>
      <c r="Z3" s="54">
        <f>'E.2 SFAG'!Z3+'E.5 Contingency'!Z3</f>
        <v>1412398</v>
      </c>
      <c r="AA3" s="54">
        <f>'E.2 SFAG'!AA3+'E.5 Contingency'!AA3</f>
        <v>278230819</v>
      </c>
      <c r="AB3" s="54">
        <f>'E.2 SFAG'!AB3+'E.5 Contingency'!AB3</f>
        <v>0</v>
      </c>
      <c r="AC3" s="54">
        <f>'E.2 SFAG'!AC3+'E.5 Contingency'!AC3</f>
        <v>312542110</v>
      </c>
      <c r="AD3" s="54">
        <f>'E.2 SFAG'!AD3+'E.5 Contingency'!AD3</f>
        <v>194694193</v>
      </c>
      <c r="AE3" s="54">
        <f>'E.2 SFAG'!AE3+'E.5 Contingency'!AE3</f>
        <v>232938012</v>
      </c>
      <c r="AF3" s="54">
        <f>'E.2 SFAG'!AF3+'E.5 Contingency'!AF3</f>
        <v>129118818</v>
      </c>
      <c r="AG3" s="54">
        <f>'E.2 SFAG'!AG3+'E.5 Contingency'!AG3</f>
        <v>113648009</v>
      </c>
      <c r="AH3" s="54">
        <f>'E.2 SFAG'!AH3+'E.5 Contingency'!AH3</f>
        <v>1195290223</v>
      </c>
      <c r="AI3" s="54">
        <f>'E.2 SFAG'!AI3+'E.5 Contingency'!AI3</f>
        <v>617949786</v>
      </c>
      <c r="AJ3" s="54">
        <f>'E.2 SFAG'!AJ3+'E.5 Contingency'!AJ3</f>
        <v>10741312</v>
      </c>
      <c r="AK3" s="54">
        <f>'E.2 SFAG'!AK3+'E.5 Contingency'!AK3</f>
        <v>566599125</v>
      </c>
      <c r="AL3" s="54">
        <f>'E.2 SFAG'!AL3+'E.5 Contingency'!AL3</f>
        <v>106972630</v>
      </c>
      <c r="AM3" s="54">
        <f>'E.2 SFAG'!AM3+'E.5 Contingency'!AM3</f>
        <v>2341830729</v>
      </c>
      <c r="AN3" s="54">
        <f>'E.2 SFAG'!AN3+'E.5 Contingency'!AN3</f>
        <v>1306523668</v>
      </c>
      <c r="AO3" s="54">
        <f>'E.2 SFAG'!AO3+'E.5 Contingency'!AO3</f>
        <v>835831354</v>
      </c>
      <c r="AP3" s="54">
        <f>'E.2 SFAG'!AP3+'E.5 Contingency'!AP3</f>
        <v>199475707</v>
      </c>
      <c r="AQ3" s="54">
        <f>'E.2 SFAG'!AQ3+'E.5 Contingency'!AQ3</f>
        <v>25380905</v>
      </c>
      <c r="AR3" s="54">
        <f>'E.2 SFAG'!AR3+'E.5 Contingency'!AR3</f>
        <v>14008327852</v>
      </c>
      <c r="AS3" s="54">
        <f>'E.2 SFAG'!AS3+'E.5 Contingency'!AS3</f>
        <v>890053757</v>
      </c>
      <c r="AT3" s="54">
        <f>'E.2 SFAG'!AT3+'E.5 Contingency'!AT3</f>
        <v>5155607607</v>
      </c>
    </row>
    <row r="4" spans="1:46" x14ac:dyDescent="0.35">
      <c r="A4" s="52" t="s">
        <v>1</v>
      </c>
      <c r="B4" s="54">
        <f>'E.2 SFAG'!B4+'E.5 Contingency'!B4</f>
        <v>104087027</v>
      </c>
      <c r="C4" s="54">
        <f>'E.2 SFAG'!C4+'E.5 Contingency'!C4</f>
        <v>18601453</v>
      </c>
      <c r="D4" s="54">
        <f>'E.2 SFAG'!D4+'E.5 Contingency'!D4</f>
        <v>9300725</v>
      </c>
      <c r="E4" s="54">
        <f>'E.2 SFAG'!E4+'E.5 Contingency'!E4</f>
        <v>65105089</v>
      </c>
      <c r="F4" s="54">
        <f>'E.2 SFAG'!F4+'E.5 Contingency'!F4</f>
        <v>112697101</v>
      </c>
      <c r="G4" s="54">
        <f>'E.2 SFAG'!G4+'E.5 Contingency'!G4</f>
        <v>16378450</v>
      </c>
      <c r="H4" s="54">
        <f>'E.2 SFAG'!H4+'E.5 Contingency'!H4</f>
        <v>16378450</v>
      </c>
      <c r="I4" s="54">
        <f>'E.2 SFAG'!I4+'E.5 Contingency'!I4</f>
        <v>0</v>
      </c>
      <c r="J4" s="54">
        <f>'E.2 SFAG'!J4+'E.5 Contingency'!J4</f>
        <v>8226120</v>
      </c>
      <c r="K4" s="54">
        <f>'E.2 SFAG'!K4+'E.5 Contingency'!K4</f>
        <v>0</v>
      </c>
      <c r="L4" s="54">
        <f>'E.2 SFAG'!L4+'E.5 Contingency'!L4</f>
        <v>0</v>
      </c>
      <c r="M4" s="54">
        <f>'E.2 SFAG'!M4+'E.5 Contingency'!M4</f>
        <v>8226120</v>
      </c>
      <c r="N4" s="54">
        <f>'E.2 SFAG'!N4+'E.5 Contingency'!N4</f>
        <v>0</v>
      </c>
      <c r="O4" s="54">
        <f>'E.2 SFAG'!O4+'E.5 Contingency'!O4</f>
        <v>0</v>
      </c>
      <c r="P4" s="54">
        <f>'E.2 SFAG'!P4+'E.5 Contingency'!P4</f>
        <v>0</v>
      </c>
      <c r="Q4" s="54">
        <f>'E.2 SFAG'!Q4+'E.5 Contingency'!Q4</f>
        <v>0</v>
      </c>
      <c r="R4" s="54">
        <f>'E.2 SFAG'!R4+'E.5 Contingency'!R4</f>
        <v>6802358</v>
      </c>
      <c r="S4" s="54">
        <f>'E.2 SFAG'!S4+'E.5 Contingency'!S4</f>
        <v>4566100</v>
      </c>
      <c r="T4" s="54">
        <f>'E.2 SFAG'!T4+'E.5 Contingency'!T4</f>
        <v>321183</v>
      </c>
      <c r="U4" s="54">
        <f>'E.2 SFAG'!U4+'E.5 Contingency'!U4</f>
        <v>1915075</v>
      </c>
      <c r="V4" s="54">
        <f>'E.2 SFAG'!V4+'E.5 Contingency'!V4</f>
        <v>886163</v>
      </c>
      <c r="W4" s="54">
        <f>'E.2 SFAG'!W4+'E.5 Contingency'!W4</f>
        <v>0</v>
      </c>
      <c r="X4" s="54">
        <f>'E.2 SFAG'!X4+'E.5 Contingency'!X4</f>
        <v>0</v>
      </c>
      <c r="Y4" s="54">
        <f>'E.2 SFAG'!Y4+'E.5 Contingency'!Y4</f>
        <v>0</v>
      </c>
      <c r="Z4" s="54">
        <f>'E.2 SFAG'!Z4+'E.5 Contingency'!Z4</f>
        <v>0</v>
      </c>
      <c r="AA4" s="54">
        <f>'E.2 SFAG'!AA4+'E.5 Contingency'!AA4</f>
        <v>0</v>
      </c>
      <c r="AB4" s="54">
        <f>'E.2 SFAG'!AB4+'E.5 Contingency'!AB4</f>
        <v>0</v>
      </c>
      <c r="AC4" s="54">
        <f>'E.2 SFAG'!AC4+'E.5 Contingency'!AC4</f>
        <v>15964194</v>
      </c>
      <c r="AD4" s="54">
        <f>'E.2 SFAG'!AD4+'E.5 Contingency'!AD4</f>
        <v>674642</v>
      </c>
      <c r="AE4" s="54">
        <f>'E.2 SFAG'!AE4+'E.5 Contingency'!AE4</f>
        <v>1242346</v>
      </c>
      <c r="AF4" s="54">
        <f>'E.2 SFAG'!AF4+'E.5 Contingency'!AF4</f>
        <v>1449516</v>
      </c>
      <c r="AG4" s="54">
        <f>'E.2 SFAG'!AG4+'E.5 Contingency'!AG4</f>
        <v>3656160</v>
      </c>
      <c r="AH4" s="54">
        <f>'E.2 SFAG'!AH4+'E.5 Contingency'!AH4</f>
        <v>4406359</v>
      </c>
      <c r="AI4" s="54">
        <f>'E.2 SFAG'!AI4+'E.5 Contingency'!AI4</f>
        <v>4406359</v>
      </c>
      <c r="AJ4" s="54">
        <f>'E.2 SFAG'!AJ4+'E.5 Contingency'!AJ4</f>
        <v>0</v>
      </c>
      <c r="AK4" s="54">
        <f>'E.2 SFAG'!AK4+'E.5 Contingency'!AK4</f>
        <v>0</v>
      </c>
      <c r="AL4" s="54">
        <f>'E.2 SFAG'!AL4+'E.5 Contingency'!AL4</f>
        <v>1879249</v>
      </c>
      <c r="AM4" s="54">
        <f>'E.2 SFAG'!AM4+'E.5 Contingency'!AM4</f>
        <v>25931741</v>
      </c>
      <c r="AN4" s="54">
        <f>'E.2 SFAG'!AN4+'E.5 Contingency'!AN4</f>
        <v>13269965</v>
      </c>
      <c r="AO4" s="54">
        <f>'E.2 SFAG'!AO4+'E.5 Contingency'!AO4</f>
        <v>11695156</v>
      </c>
      <c r="AP4" s="54">
        <f>'E.2 SFAG'!AP4+'E.5 Contingency'!AP4</f>
        <v>966620</v>
      </c>
      <c r="AQ4" s="54">
        <f>'E.2 SFAG'!AQ4+'E.5 Contingency'!AQ4</f>
        <v>0</v>
      </c>
      <c r="AR4" s="54">
        <f>'E.2 SFAG'!AR4+'E.5 Contingency'!AR4</f>
        <v>87497298</v>
      </c>
      <c r="AS4" s="54">
        <f>'E.2 SFAG'!AS4+'E.5 Contingency'!AS4</f>
        <v>5000000</v>
      </c>
      <c r="AT4" s="54">
        <f>'E.2 SFAG'!AT4+'E.5 Contingency'!AT4</f>
        <v>96384652</v>
      </c>
    </row>
    <row r="5" spans="1:46" x14ac:dyDescent="0.35">
      <c r="A5" s="52" t="s">
        <v>2</v>
      </c>
      <c r="B5" s="54">
        <f>'E.2 SFAG'!B5+'E.5 Contingency'!B5</f>
        <v>44397466</v>
      </c>
      <c r="C5" s="54">
        <f>'E.2 SFAG'!C5+'E.5 Contingency'!C5</f>
        <v>8879493</v>
      </c>
      <c r="D5" s="54">
        <f>'E.2 SFAG'!D5+'E.5 Contingency'!D5</f>
        <v>4439747</v>
      </c>
      <c r="E5" s="54">
        <f>'E.2 SFAG'!E5+'E.5 Contingency'!E5</f>
        <v>31078226</v>
      </c>
      <c r="F5" s="54">
        <f>'E.2 SFAG'!F5+'E.5 Contingency'!F5</f>
        <v>32360414</v>
      </c>
      <c r="G5" s="54">
        <f>'E.2 SFAG'!G5+'E.5 Contingency'!G5</f>
        <v>21019368</v>
      </c>
      <c r="H5" s="54">
        <f>'E.2 SFAG'!H5+'E.5 Contingency'!H5</f>
        <v>21019368</v>
      </c>
      <c r="I5" s="54">
        <f>'E.2 SFAG'!I5+'E.5 Contingency'!I5</f>
        <v>0</v>
      </c>
      <c r="J5" s="54">
        <f>'E.2 SFAG'!J5+'E.5 Contingency'!J5</f>
        <v>0</v>
      </c>
      <c r="K5" s="54">
        <f>'E.2 SFAG'!K5+'E.5 Contingency'!K5</f>
        <v>0</v>
      </c>
      <c r="L5" s="54">
        <f>'E.2 SFAG'!L5+'E.5 Contingency'!L5</f>
        <v>0</v>
      </c>
      <c r="M5" s="54">
        <f>'E.2 SFAG'!M5+'E.5 Contingency'!M5</f>
        <v>0</v>
      </c>
      <c r="N5" s="54">
        <f>'E.2 SFAG'!N5+'E.5 Contingency'!N5</f>
        <v>0</v>
      </c>
      <c r="O5" s="54">
        <f>'E.2 SFAG'!O5+'E.5 Contingency'!O5</f>
        <v>0</v>
      </c>
      <c r="P5" s="54">
        <f>'E.2 SFAG'!P5+'E.5 Contingency'!P5</f>
        <v>0</v>
      </c>
      <c r="Q5" s="54">
        <f>'E.2 SFAG'!Q5+'E.5 Contingency'!Q5</f>
        <v>0</v>
      </c>
      <c r="R5" s="54">
        <f>'E.2 SFAG'!R5+'E.5 Contingency'!R5</f>
        <v>12072720</v>
      </c>
      <c r="S5" s="54">
        <f>'E.2 SFAG'!S5+'E.5 Contingency'!S5</f>
        <v>0</v>
      </c>
      <c r="T5" s="54">
        <f>'E.2 SFAG'!T5+'E.5 Contingency'!T5</f>
        <v>3020710</v>
      </c>
      <c r="U5" s="54">
        <f>'E.2 SFAG'!U5+'E.5 Contingency'!U5</f>
        <v>9052010</v>
      </c>
      <c r="V5" s="54">
        <f>'E.2 SFAG'!V5+'E.5 Contingency'!V5</f>
        <v>215038</v>
      </c>
      <c r="W5" s="54">
        <f>'E.2 SFAG'!W5+'E.5 Contingency'!W5</f>
        <v>1543618</v>
      </c>
      <c r="X5" s="54">
        <f>'E.2 SFAG'!X5+'E.5 Contingency'!X5</f>
        <v>1543618</v>
      </c>
      <c r="Y5" s="54">
        <f>'E.2 SFAG'!Y5+'E.5 Contingency'!Y5</f>
        <v>0</v>
      </c>
      <c r="Z5" s="54">
        <f>'E.2 SFAG'!Z5+'E.5 Contingency'!Z5</f>
        <v>0</v>
      </c>
      <c r="AA5" s="54">
        <f>'E.2 SFAG'!AA5+'E.5 Contingency'!AA5</f>
        <v>0</v>
      </c>
      <c r="AB5" s="54">
        <f>'E.2 SFAG'!AB5+'E.5 Contingency'!AB5</f>
        <v>0</v>
      </c>
      <c r="AC5" s="54">
        <f>'E.2 SFAG'!AC5+'E.5 Contingency'!AC5</f>
        <v>28547</v>
      </c>
      <c r="AD5" s="54">
        <f>'E.2 SFAG'!AD5+'E.5 Contingency'!AD5</f>
        <v>1199</v>
      </c>
      <c r="AE5" s="54">
        <f>'E.2 SFAG'!AE5+'E.5 Contingency'!AE5</f>
        <v>1759016</v>
      </c>
      <c r="AF5" s="54">
        <f>'E.2 SFAG'!AF5+'E.5 Contingency'!AF5</f>
        <v>0</v>
      </c>
      <c r="AG5" s="54">
        <f>'E.2 SFAG'!AG5+'E.5 Contingency'!AG5</f>
        <v>0</v>
      </c>
      <c r="AH5" s="54">
        <f>'E.2 SFAG'!AH5+'E.5 Contingency'!AH5</f>
        <v>0</v>
      </c>
      <c r="AI5" s="54">
        <f>'E.2 SFAG'!AI5+'E.5 Contingency'!AI5</f>
        <v>0</v>
      </c>
      <c r="AJ5" s="54">
        <f>'E.2 SFAG'!AJ5+'E.5 Contingency'!AJ5</f>
        <v>0</v>
      </c>
      <c r="AK5" s="54">
        <f>'E.2 SFAG'!AK5+'E.5 Contingency'!AK5</f>
        <v>0</v>
      </c>
      <c r="AL5" s="54">
        <f>'E.2 SFAG'!AL5+'E.5 Contingency'!AL5</f>
        <v>0</v>
      </c>
      <c r="AM5" s="54">
        <f>'E.2 SFAG'!AM5+'E.5 Contingency'!AM5</f>
        <v>5212293</v>
      </c>
      <c r="AN5" s="54">
        <f>'E.2 SFAG'!AN5+'E.5 Contingency'!AN5</f>
        <v>4908845</v>
      </c>
      <c r="AO5" s="54">
        <f>'E.2 SFAG'!AO5+'E.5 Contingency'!AO5</f>
        <v>0</v>
      </c>
      <c r="AP5" s="54">
        <f>'E.2 SFAG'!AP5+'E.5 Contingency'!AP5</f>
        <v>303448</v>
      </c>
      <c r="AQ5" s="54">
        <f>'E.2 SFAG'!AQ5+'E.5 Contingency'!AQ5</f>
        <v>0</v>
      </c>
      <c r="AR5" s="54">
        <f>'E.2 SFAG'!AR5+'E.5 Contingency'!AR5</f>
        <v>41851799</v>
      </c>
      <c r="AS5" s="54">
        <f>'E.2 SFAG'!AS5+'E.5 Contingency'!AS5</f>
        <v>3822950</v>
      </c>
      <c r="AT5" s="54">
        <f>'E.2 SFAG'!AT5+'E.5 Contingency'!AT5</f>
        <v>17832963</v>
      </c>
    </row>
    <row r="6" spans="1:46" x14ac:dyDescent="0.35">
      <c r="A6" s="52" t="s">
        <v>3</v>
      </c>
      <c r="B6" s="54">
        <f>'E.2 SFAG'!B6+'E.5 Contingency'!B6</f>
        <v>223162288</v>
      </c>
      <c r="C6" s="54">
        <f>'E.2 SFAG'!C6+'E.5 Contingency'!C6</f>
        <v>0</v>
      </c>
      <c r="D6" s="54">
        <f>'E.2 SFAG'!D6+'E.5 Contingency'!D6</f>
        <v>19940731</v>
      </c>
      <c r="E6" s="54">
        <f>'E.2 SFAG'!E6+'E.5 Contingency'!E6</f>
        <v>179466582</v>
      </c>
      <c r="F6" s="54">
        <f>'E.2 SFAG'!F6+'E.5 Contingency'!F6</f>
        <v>43076910</v>
      </c>
      <c r="G6" s="54">
        <f>'E.2 SFAG'!G6+'E.5 Contingency'!G6</f>
        <v>45032987</v>
      </c>
      <c r="H6" s="54">
        <f>'E.2 SFAG'!H6+'E.5 Contingency'!H6</f>
        <v>17137201</v>
      </c>
      <c r="I6" s="54">
        <f>'E.2 SFAG'!I6+'E.5 Contingency'!I6</f>
        <v>27895786</v>
      </c>
      <c r="J6" s="54">
        <f>'E.2 SFAG'!J6+'E.5 Contingency'!J6</f>
        <v>13198512</v>
      </c>
      <c r="K6" s="54">
        <f>'E.2 SFAG'!K6+'E.5 Contingency'!K6</f>
        <v>13198512</v>
      </c>
      <c r="L6" s="54">
        <f>'E.2 SFAG'!L6+'E.5 Contingency'!L6</f>
        <v>0</v>
      </c>
      <c r="M6" s="54">
        <f>'E.2 SFAG'!M6+'E.5 Contingency'!M6</f>
        <v>0</v>
      </c>
      <c r="N6" s="54">
        <f>'E.2 SFAG'!N6+'E.5 Contingency'!N6</f>
        <v>0</v>
      </c>
      <c r="O6" s="54">
        <f>'E.2 SFAG'!O6+'E.5 Contingency'!O6</f>
        <v>0</v>
      </c>
      <c r="P6" s="54">
        <f>'E.2 SFAG'!P6+'E.5 Contingency'!P6</f>
        <v>0</v>
      </c>
      <c r="Q6" s="54">
        <f>'E.2 SFAG'!Q6+'E.5 Contingency'!Q6</f>
        <v>0</v>
      </c>
      <c r="R6" s="54">
        <f>'E.2 SFAG'!R6+'E.5 Contingency'!R6</f>
        <v>564997</v>
      </c>
      <c r="S6" s="54">
        <f>'E.2 SFAG'!S6+'E.5 Contingency'!S6</f>
        <v>0</v>
      </c>
      <c r="T6" s="54">
        <f>'E.2 SFAG'!T6+'E.5 Contingency'!T6</f>
        <v>271257</v>
      </c>
      <c r="U6" s="54">
        <f>'E.2 SFAG'!U6+'E.5 Contingency'!U6</f>
        <v>293740</v>
      </c>
      <c r="V6" s="54">
        <f>'E.2 SFAG'!V6+'E.5 Contingency'!V6</f>
        <v>7844434</v>
      </c>
      <c r="W6" s="54">
        <f>'E.2 SFAG'!W6+'E.5 Contingency'!W6</f>
        <v>0</v>
      </c>
      <c r="X6" s="54">
        <f>'E.2 SFAG'!X6+'E.5 Contingency'!X6</f>
        <v>0</v>
      </c>
      <c r="Y6" s="54">
        <f>'E.2 SFAG'!Y6+'E.5 Contingency'!Y6</f>
        <v>0</v>
      </c>
      <c r="Z6" s="54">
        <f>'E.2 SFAG'!Z6+'E.5 Contingency'!Z6</f>
        <v>0</v>
      </c>
      <c r="AA6" s="54">
        <f>'E.2 SFAG'!AA6+'E.5 Contingency'!AA6</f>
        <v>0</v>
      </c>
      <c r="AB6" s="54">
        <f>'E.2 SFAG'!AB6+'E.5 Contingency'!AB6</f>
        <v>0</v>
      </c>
      <c r="AC6" s="54">
        <f>'E.2 SFAG'!AC6+'E.5 Contingency'!AC6</f>
        <v>9179442</v>
      </c>
      <c r="AD6" s="54">
        <f>'E.2 SFAG'!AD6+'E.5 Contingency'!AD6</f>
        <v>6972015</v>
      </c>
      <c r="AE6" s="54">
        <f>'E.2 SFAG'!AE6+'E.5 Contingency'!AE6</f>
        <v>0</v>
      </c>
      <c r="AF6" s="54">
        <f>'E.2 SFAG'!AF6+'E.5 Contingency'!AF6</f>
        <v>0</v>
      </c>
      <c r="AG6" s="54">
        <f>'E.2 SFAG'!AG6+'E.5 Contingency'!AG6</f>
        <v>0</v>
      </c>
      <c r="AH6" s="54">
        <f>'E.2 SFAG'!AH6+'E.5 Contingency'!AH6</f>
        <v>101577437</v>
      </c>
      <c r="AI6" s="54">
        <f>'E.2 SFAG'!AI6+'E.5 Contingency'!AI6</f>
        <v>44917837</v>
      </c>
      <c r="AJ6" s="54">
        <f>'E.2 SFAG'!AJ6+'E.5 Contingency'!AJ6</f>
        <v>0</v>
      </c>
      <c r="AK6" s="54">
        <f>'E.2 SFAG'!AK6+'E.5 Contingency'!AK6</f>
        <v>56659600</v>
      </c>
      <c r="AL6" s="54">
        <f>'E.2 SFAG'!AL6+'E.5 Contingency'!AL6</f>
        <v>0</v>
      </c>
      <c r="AM6" s="54">
        <f>'E.2 SFAG'!AM6+'E.5 Contingency'!AM6</f>
        <v>23142994</v>
      </c>
      <c r="AN6" s="54">
        <f>'E.2 SFAG'!AN6+'E.5 Contingency'!AN6</f>
        <v>14505708</v>
      </c>
      <c r="AO6" s="54">
        <f>'E.2 SFAG'!AO6+'E.5 Contingency'!AO6</f>
        <v>4202497</v>
      </c>
      <c r="AP6" s="54">
        <f>'E.2 SFAG'!AP6+'E.5 Contingency'!AP6</f>
        <v>4434789</v>
      </c>
      <c r="AQ6" s="54">
        <f>'E.2 SFAG'!AQ6+'E.5 Contingency'!AQ6</f>
        <v>0</v>
      </c>
      <c r="AR6" s="54">
        <f>'E.2 SFAG'!AR6+'E.5 Contingency'!AR6</f>
        <v>207512818</v>
      </c>
      <c r="AS6" s="54">
        <f>'E.2 SFAG'!AS6+'E.5 Contingency'!AS6</f>
        <v>0</v>
      </c>
      <c r="AT6" s="54">
        <f>'E.2 SFAG'!AT6+'E.5 Contingency'!AT6</f>
        <v>38785649</v>
      </c>
    </row>
    <row r="7" spans="1:46" x14ac:dyDescent="0.35">
      <c r="A7" s="52" t="s">
        <v>4</v>
      </c>
      <c r="B7" s="54">
        <f>'E.2 SFAG'!B7+'E.5 Contingency'!B7</f>
        <v>63281803</v>
      </c>
      <c r="C7" s="54">
        <f>'E.2 SFAG'!C7+'E.5 Contingency'!C7</f>
        <v>0</v>
      </c>
      <c r="D7" s="54">
        <f>'E.2 SFAG'!D7+'E.5 Contingency'!D7</f>
        <v>0</v>
      </c>
      <c r="E7" s="54">
        <f>'E.2 SFAG'!E7+'E.5 Contingency'!E7</f>
        <v>56545640</v>
      </c>
      <c r="F7" s="54">
        <f>'E.2 SFAG'!F7+'E.5 Contingency'!F7</f>
        <v>90163166</v>
      </c>
      <c r="G7" s="54">
        <f>'E.2 SFAG'!G7+'E.5 Contingency'!G7</f>
        <v>4256954</v>
      </c>
      <c r="H7" s="54">
        <f>'E.2 SFAG'!H7+'E.5 Contingency'!H7</f>
        <v>4256954</v>
      </c>
      <c r="I7" s="54">
        <f>'E.2 SFAG'!I7+'E.5 Contingency'!I7</f>
        <v>0</v>
      </c>
      <c r="J7" s="54">
        <f>'E.2 SFAG'!J7+'E.5 Contingency'!J7</f>
        <v>0</v>
      </c>
      <c r="K7" s="54">
        <f>'E.2 SFAG'!K7+'E.5 Contingency'!K7</f>
        <v>0</v>
      </c>
      <c r="L7" s="54">
        <f>'E.2 SFAG'!L7+'E.5 Contingency'!L7</f>
        <v>0</v>
      </c>
      <c r="M7" s="54">
        <f>'E.2 SFAG'!M7+'E.5 Contingency'!M7</f>
        <v>0</v>
      </c>
      <c r="N7" s="54">
        <f>'E.2 SFAG'!N7+'E.5 Contingency'!N7</f>
        <v>5902112</v>
      </c>
      <c r="O7" s="54">
        <f>'E.2 SFAG'!O7+'E.5 Contingency'!O7</f>
        <v>0</v>
      </c>
      <c r="P7" s="54">
        <f>'E.2 SFAG'!P7+'E.5 Contingency'!P7</f>
        <v>0</v>
      </c>
      <c r="Q7" s="54">
        <f>'E.2 SFAG'!Q7+'E.5 Contingency'!Q7</f>
        <v>5902112</v>
      </c>
      <c r="R7" s="54">
        <f>'E.2 SFAG'!R7+'E.5 Contingency'!R7</f>
        <v>12439267</v>
      </c>
      <c r="S7" s="54">
        <f>'E.2 SFAG'!S7+'E.5 Contingency'!S7</f>
        <v>18400</v>
      </c>
      <c r="T7" s="54">
        <f>'E.2 SFAG'!T7+'E.5 Contingency'!T7</f>
        <v>4403236</v>
      </c>
      <c r="U7" s="54">
        <f>'E.2 SFAG'!U7+'E.5 Contingency'!U7</f>
        <v>8017631</v>
      </c>
      <c r="V7" s="54">
        <f>'E.2 SFAG'!V7+'E.5 Contingency'!V7</f>
        <v>883579</v>
      </c>
      <c r="W7" s="54">
        <f>'E.2 SFAG'!W7+'E.5 Contingency'!W7</f>
        <v>7798126</v>
      </c>
      <c r="X7" s="54">
        <f>'E.2 SFAG'!X7+'E.5 Contingency'!X7</f>
        <v>7798126</v>
      </c>
      <c r="Y7" s="54">
        <f>'E.2 SFAG'!Y7+'E.5 Contingency'!Y7</f>
        <v>0</v>
      </c>
      <c r="Z7" s="54">
        <f>'E.2 SFAG'!Z7+'E.5 Contingency'!Z7</f>
        <v>0</v>
      </c>
      <c r="AA7" s="54">
        <f>'E.2 SFAG'!AA7+'E.5 Contingency'!AA7</f>
        <v>0</v>
      </c>
      <c r="AB7" s="54">
        <f>'E.2 SFAG'!AB7+'E.5 Contingency'!AB7</f>
        <v>0</v>
      </c>
      <c r="AC7" s="54">
        <f>'E.2 SFAG'!AC7+'E.5 Contingency'!AC7</f>
        <v>0</v>
      </c>
      <c r="AD7" s="54">
        <f>'E.2 SFAG'!AD7+'E.5 Contingency'!AD7</f>
        <v>0</v>
      </c>
      <c r="AE7" s="54">
        <f>'E.2 SFAG'!AE7+'E.5 Contingency'!AE7</f>
        <v>1563613</v>
      </c>
      <c r="AF7" s="54">
        <f>'E.2 SFAG'!AF7+'E.5 Contingency'!AF7</f>
        <v>2383684</v>
      </c>
      <c r="AG7" s="54">
        <f>'E.2 SFAG'!AG7+'E.5 Contingency'!AG7</f>
        <v>6213879</v>
      </c>
      <c r="AH7" s="54">
        <f>'E.2 SFAG'!AH7+'E.5 Contingency'!AH7</f>
        <v>913373</v>
      </c>
      <c r="AI7" s="54">
        <f>'E.2 SFAG'!AI7+'E.5 Contingency'!AI7</f>
        <v>913373</v>
      </c>
      <c r="AJ7" s="54">
        <f>'E.2 SFAG'!AJ7+'E.5 Contingency'!AJ7</f>
        <v>0</v>
      </c>
      <c r="AK7" s="54">
        <f>'E.2 SFAG'!AK7+'E.5 Contingency'!AK7</f>
        <v>0</v>
      </c>
      <c r="AL7" s="54">
        <f>'E.2 SFAG'!AL7+'E.5 Contingency'!AL7</f>
        <v>0</v>
      </c>
      <c r="AM7" s="54">
        <f>'E.2 SFAG'!AM7+'E.5 Contingency'!AM7</f>
        <v>11912121</v>
      </c>
      <c r="AN7" s="54">
        <f>'E.2 SFAG'!AN7+'E.5 Contingency'!AN7</f>
        <v>9383396</v>
      </c>
      <c r="AO7" s="54">
        <f>'E.2 SFAG'!AO7+'E.5 Contingency'!AO7</f>
        <v>48071</v>
      </c>
      <c r="AP7" s="54">
        <f>'E.2 SFAG'!AP7+'E.5 Contingency'!AP7</f>
        <v>2480654</v>
      </c>
      <c r="AQ7" s="54">
        <f>'E.2 SFAG'!AQ7+'E.5 Contingency'!AQ7</f>
        <v>0</v>
      </c>
      <c r="AR7" s="54">
        <f>'E.2 SFAG'!AR7+'E.5 Contingency'!AR7</f>
        <v>54266708</v>
      </c>
      <c r="AS7" s="54">
        <f>'E.2 SFAG'!AS7+'E.5 Contingency'!AS7</f>
        <v>42772442</v>
      </c>
      <c r="AT7" s="54">
        <f>'E.2 SFAG'!AT7+'E.5 Contingency'!AT7</f>
        <v>56405819</v>
      </c>
    </row>
    <row r="8" spans="1:46" x14ac:dyDescent="0.35">
      <c r="A8" s="52" t="s">
        <v>5</v>
      </c>
      <c r="B8" s="54">
        <f>'E.2 SFAG'!B8+'E.5 Contingency'!B8</f>
        <v>3634299375</v>
      </c>
      <c r="C8" s="54">
        <f>'E.2 SFAG'!C8+'E.5 Contingency'!C8</f>
        <v>0</v>
      </c>
      <c r="D8" s="54">
        <f>'E.2 SFAG'!D8+'E.5 Contingency'!D8</f>
        <v>357805368</v>
      </c>
      <c r="E8" s="54">
        <f>'E.2 SFAG'!E8+'E.5 Contingency'!E8</f>
        <v>3276494007</v>
      </c>
      <c r="F8" s="54">
        <f>'E.2 SFAG'!F8+'E.5 Contingency'!F8</f>
        <v>259283431</v>
      </c>
      <c r="G8" s="54">
        <f>'E.2 SFAG'!G8+'E.5 Contingency'!G8</f>
        <v>654463670</v>
      </c>
      <c r="H8" s="54">
        <f>'E.2 SFAG'!H8+'E.5 Contingency'!H8</f>
        <v>631549442</v>
      </c>
      <c r="I8" s="54">
        <f>'E.2 SFAG'!I8+'E.5 Contingency'!I8</f>
        <v>22914228</v>
      </c>
      <c r="J8" s="54">
        <f>'E.2 SFAG'!J8+'E.5 Contingency'!J8</f>
        <v>261118737</v>
      </c>
      <c r="K8" s="54">
        <f>'E.2 SFAG'!K8+'E.5 Contingency'!K8</f>
        <v>0</v>
      </c>
      <c r="L8" s="54">
        <f>'E.2 SFAG'!L8+'E.5 Contingency'!L8</f>
        <v>0</v>
      </c>
      <c r="M8" s="54">
        <f>'E.2 SFAG'!M8+'E.5 Contingency'!M8</f>
        <v>261118737</v>
      </c>
      <c r="N8" s="54">
        <f>'E.2 SFAG'!N8+'E.5 Contingency'!N8</f>
        <v>0</v>
      </c>
      <c r="O8" s="54">
        <f>'E.2 SFAG'!O8+'E.5 Contingency'!O8</f>
        <v>0</v>
      </c>
      <c r="P8" s="54">
        <f>'E.2 SFAG'!P8+'E.5 Contingency'!P8</f>
        <v>0</v>
      </c>
      <c r="Q8" s="54">
        <f>'E.2 SFAG'!Q8+'E.5 Contingency'!Q8</f>
        <v>0</v>
      </c>
      <c r="R8" s="54">
        <f>'E.2 SFAG'!R8+'E.5 Contingency'!R8</f>
        <v>1519097185</v>
      </c>
      <c r="S8" s="54">
        <f>'E.2 SFAG'!S8+'E.5 Contingency'!S8</f>
        <v>13739325</v>
      </c>
      <c r="T8" s="54">
        <f>'E.2 SFAG'!T8+'E.5 Contingency'!T8</f>
        <v>961685733</v>
      </c>
      <c r="U8" s="54">
        <f>'E.2 SFAG'!U8+'E.5 Contingency'!U8</f>
        <v>543672127</v>
      </c>
      <c r="V8" s="54">
        <f>'E.2 SFAG'!V8+'E.5 Contingency'!V8</f>
        <v>161874069</v>
      </c>
      <c r="W8" s="54">
        <f>'E.2 SFAG'!W8+'E.5 Contingency'!W8</f>
        <v>147783008</v>
      </c>
      <c r="X8" s="54">
        <f>'E.2 SFAG'!X8+'E.5 Contingency'!X8</f>
        <v>147783008</v>
      </c>
      <c r="Y8" s="54">
        <f>'E.2 SFAG'!Y8+'E.5 Contingency'!Y8</f>
        <v>0</v>
      </c>
      <c r="Z8" s="54">
        <f>'E.2 SFAG'!Z8+'E.5 Contingency'!Z8</f>
        <v>0</v>
      </c>
      <c r="AA8" s="54">
        <f>'E.2 SFAG'!AA8+'E.5 Contingency'!AA8</f>
        <v>0</v>
      </c>
      <c r="AB8" s="54">
        <f>'E.2 SFAG'!AB8+'E.5 Contingency'!AB8</f>
        <v>0</v>
      </c>
      <c r="AC8" s="54">
        <f>'E.2 SFAG'!AC8+'E.5 Contingency'!AC8</f>
        <v>153558</v>
      </c>
      <c r="AD8" s="54">
        <f>'E.2 SFAG'!AD8+'E.5 Contingency'!AD8</f>
        <v>36288408</v>
      </c>
      <c r="AE8" s="54">
        <f>'E.2 SFAG'!AE8+'E.5 Contingency'!AE8</f>
        <v>0</v>
      </c>
      <c r="AF8" s="54">
        <f>'E.2 SFAG'!AF8+'E.5 Contingency'!AF8</f>
        <v>14965281</v>
      </c>
      <c r="AG8" s="54">
        <f>'E.2 SFAG'!AG8+'E.5 Contingency'!AG8</f>
        <v>0</v>
      </c>
      <c r="AH8" s="54">
        <f>'E.2 SFAG'!AH8+'E.5 Contingency'!AH8</f>
        <v>0</v>
      </c>
      <c r="AI8" s="54">
        <f>'E.2 SFAG'!AI8+'E.5 Contingency'!AI8</f>
        <v>0</v>
      </c>
      <c r="AJ8" s="54">
        <f>'E.2 SFAG'!AJ8+'E.5 Contingency'!AJ8</f>
        <v>0</v>
      </c>
      <c r="AK8" s="54">
        <f>'E.2 SFAG'!AK8+'E.5 Contingency'!AK8</f>
        <v>0</v>
      </c>
      <c r="AL8" s="54">
        <f>'E.2 SFAG'!AL8+'E.5 Contingency'!AL8</f>
        <v>27022931</v>
      </c>
      <c r="AM8" s="54">
        <f>'E.2 SFAG'!AM8+'E.5 Contingency'!AM8</f>
        <v>612150170</v>
      </c>
      <c r="AN8" s="54">
        <f>'E.2 SFAG'!AN8+'E.5 Contingency'!AN8</f>
        <v>334004030</v>
      </c>
      <c r="AO8" s="54">
        <f>'E.2 SFAG'!AO8+'E.5 Contingency'!AO8</f>
        <v>195688900</v>
      </c>
      <c r="AP8" s="54">
        <f>'E.2 SFAG'!AP8+'E.5 Contingency'!AP8</f>
        <v>82457240</v>
      </c>
      <c r="AQ8" s="54">
        <f>'E.2 SFAG'!AQ8+'E.5 Contingency'!AQ8</f>
        <v>0</v>
      </c>
      <c r="AR8" s="54">
        <f>'E.2 SFAG'!AR8+'E.5 Contingency'!AR8</f>
        <v>3434917017</v>
      </c>
      <c r="AS8" s="54">
        <f>'E.2 SFAG'!AS8+'E.5 Contingency'!AS8</f>
        <v>100860421</v>
      </c>
      <c r="AT8" s="54">
        <f>'E.2 SFAG'!AT8+'E.5 Contingency'!AT8</f>
        <v>0</v>
      </c>
    </row>
    <row r="9" spans="1:46" x14ac:dyDescent="0.35">
      <c r="A9" s="52" t="s">
        <v>6</v>
      </c>
      <c r="B9" s="54">
        <f>'E.2 SFAG'!B9+'E.5 Contingency'!B9</f>
        <v>151762363</v>
      </c>
      <c r="C9" s="54">
        <f>'E.2 SFAG'!C9+'E.5 Contingency'!C9</f>
        <v>4147001</v>
      </c>
      <c r="D9" s="54">
        <f>'E.2 SFAG'!D9+'E.5 Contingency'!D9</f>
        <v>1426107</v>
      </c>
      <c r="E9" s="54">
        <f>'E.2 SFAG'!E9+'E.5 Contingency'!E9</f>
        <v>130034595</v>
      </c>
      <c r="F9" s="54">
        <f>'E.2 SFAG'!F9+'E.5 Contingency'!F9</f>
        <v>103136387</v>
      </c>
      <c r="G9" s="54">
        <f>'E.2 SFAG'!G9+'E.5 Contingency'!G9</f>
        <v>75591736</v>
      </c>
      <c r="H9" s="54">
        <f>'E.2 SFAG'!H9+'E.5 Contingency'!H9</f>
        <v>75591736</v>
      </c>
      <c r="I9" s="54">
        <f>'E.2 SFAG'!I9+'E.5 Contingency'!I9</f>
        <v>0</v>
      </c>
      <c r="J9" s="54">
        <f>'E.2 SFAG'!J9+'E.5 Contingency'!J9</f>
        <v>0</v>
      </c>
      <c r="K9" s="54">
        <f>'E.2 SFAG'!K9+'E.5 Contingency'!K9</f>
        <v>0</v>
      </c>
      <c r="L9" s="54">
        <f>'E.2 SFAG'!L9+'E.5 Contingency'!L9</f>
        <v>0</v>
      </c>
      <c r="M9" s="54">
        <f>'E.2 SFAG'!M9+'E.5 Contingency'!M9</f>
        <v>0</v>
      </c>
      <c r="N9" s="54">
        <f>'E.2 SFAG'!N9+'E.5 Contingency'!N9</f>
        <v>0</v>
      </c>
      <c r="O9" s="54">
        <f>'E.2 SFAG'!O9+'E.5 Contingency'!O9</f>
        <v>0</v>
      </c>
      <c r="P9" s="54">
        <f>'E.2 SFAG'!P9+'E.5 Contingency'!P9</f>
        <v>0</v>
      </c>
      <c r="Q9" s="54">
        <f>'E.2 SFAG'!Q9+'E.5 Contingency'!Q9</f>
        <v>0</v>
      </c>
      <c r="R9" s="54">
        <f>'E.2 SFAG'!R9+'E.5 Contingency'!R9</f>
        <v>8260018</v>
      </c>
      <c r="S9" s="54">
        <f>'E.2 SFAG'!S9+'E.5 Contingency'!S9</f>
        <v>3074352</v>
      </c>
      <c r="T9" s="54">
        <f>'E.2 SFAG'!T9+'E.5 Contingency'!T9</f>
        <v>2243336</v>
      </c>
      <c r="U9" s="54">
        <f>'E.2 SFAG'!U9+'E.5 Contingency'!U9</f>
        <v>2942330</v>
      </c>
      <c r="V9" s="54">
        <f>'E.2 SFAG'!V9+'E.5 Contingency'!V9</f>
        <v>6874434</v>
      </c>
      <c r="W9" s="54">
        <f>'E.2 SFAG'!W9+'E.5 Contingency'!W9</f>
        <v>581228</v>
      </c>
      <c r="X9" s="54">
        <f>'E.2 SFAG'!X9+'E.5 Contingency'!X9</f>
        <v>477857</v>
      </c>
      <c r="Y9" s="54">
        <f>'E.2 SFAG'!Y9+'E.5 Contingency'!Y9</f>
        <v>103371</v>
      </c>
      <c r="Z9" s="54">
        <f>'E.2 SFAG'!Z9+'E.5 Contingency'!Z9</f>
        <v>38392</v>
      </c>
      <c r="AA9" s="54">
        <f>'E.2 SFAG'!AA9+'E.5 Contingency'!AA9</f>
        <v>0</v>
      </c>
      <c r="AB9" s="54">
        <f>'E.2 SFAG'!AB9+'E.5 Contingency'!AB9</f>
        <v>0</v>
      </c>
      <c r="AC9" s="54">
        <f>'E.2 SFAG'!AC9+'E.5 Contingency'!AC9</f>
        <v>5823932</v>
      </c>
      <c r="AD9" s="54">
        <f>'E.2 SFAG'!AD9+'E.5 Contingency'!AD9</f>
        <v>2817438</v>
      </c>
      <c r="AE9" s="54">
        <f>'E.2 SFAG'!AE9+'E.5 Contingency'!AE9</f>
        <v>995131</v>
      </c>
      <c r="AF9" s="54">
        <f>'E.2 SFAG'!AF9+'E.5 Contingency'!AF9</f>
        <v>513793</v>
      </c>
      <c r="AG9" s="54">
        <f>'E.2 SFAG'!AG9+'E.5 Contingency'!AG9</f>
        <v>646661</v>
      </c>
      <c r="AH9" s="54">
        <f>'E.2 SFAG'!AH9+'E.5 Contingency'!AH9</f>
        <v>7594684</v>
      </c>
      <c r="AI9" s="54">
        <f>'E.2 SFAG'!AI9+'E.5 Contingency'!AI9</f>
        <v>358696</v>
      </c>
      <c r="AJ9" s="54">
        <f>'E.2 SFAG'!AJ9+'E.5 Contingency'!AJ9</f>
        <v>21214</v>
      </c>
      <c r="AK9" s="54">
        <f>'E.2 SFAG'!AK9+'E.5 Contingency'!AK9</f>
        <v>7214774</v>
      </c>
      <c r="AL9" s="54">
        <f>'E.2 SFAG'!AL9+'E.5 Contingency'!AL9</f>
        <v>508500</v>
      </c>
      <c r="AM9" s="54">
        <f>'E.2 SFAG'!AM9+'E.5 Contingency'!AM9</f>
        <v>51594145</v>
      </c>
      <c r="AN9" s="54">
        <f>'E.2 SFAG'!AN9+'E.5 Contingency'!AN9</f>
        <v>16958139</v>
      </c>
      <c r="AO9" s="54">
        <f>'E.2 SFAG'!AO9+'E.5 Contingency'!AO9</f>
        <v>32181907</v>
      </c>
      <c r="AP9" s="54">
        <f>'E.2 SFAG'!AP9+'E.5 Contingency'!AP9</f>
        <v>2454099</v>
      </c>
      <c r="AQ9" s="54">
        <f>'E.2 SFAG'!AQ9+'E.5 Contingency'!AQ9</f>
        <v>0</v>
      </c>
      <c r="AR9" s="54">
        <f>'E.2 SFAG'!AR9+'E.5 Contingency'!AR9</f>
        <v>161840092</v>
      </c>
      <c r="AS9" s="54">
        <f>'E.2 SFAG'!AS9+'E.5 Contingency'!AS9</f>
        <v>0</v>
      </c>
      <c r="AT9" s="54">
        <f>'E.2 SFAG'!AT9+'E.5 Contingency'!AT9</f>
        <v>87485550</v>
      </c>
    </row>
    <row r="10" spans="1:46" x14ac:dyDescent="0.35">
      <c r="A10" s="52" t="s">
        <v>7</v>
      </c>
      <c r="B10" s="54">
        <f>'E.2 SFAG'!B10+'E.5 Contingency'!B10</f>
        <v>265907706</v>
      </c>
      <c r="C10" s="54">
        <f>'E.2 SFAG'!C10+'E.5 Contingency'!C10</f>
        <v>26678810</v>
      </c>
      <c r="D10" s="54">
        <f>'E.2 SFAG'!D10+'E.5 Contingency'!D10</f>
        <v>0</v>
      </c>
      <c r="E10" s="54">
        <f>'E.2 SFAG'!E10+'E.5 Contingency'!E10</f>
        <v>239228896</v>
      </c>
      <c r="F10" s="54">
        <f>'E.2 SFAG'!F10+'E.5 Contingency'!F10</f>
        <v>0</v>
      </c>
      <c r="G10" s="54">
        <f>'E.2 SFAG'!G10+'E.5 Contingency'!G10</f>
        <v>0</v>
      </c>
      <c r="H10" s="54">
        <f>'E.2 SFAG'!H10+'E.5 Contingency'!H10</f>
        <v>0</v>
      </c>
      <c r="I10" s="54">
        <f>'E.2 SFAG'!I10+'E.5 Contingency'!I10</f>
        <v>0</v>
      </c>
      <c r="J10" s="54">
        <f>'E.2 SFAG'!J10+'E.5 Contingency'!J10</f>
        <v>0</v>
      </c>
      <c r="K10" s="54">
        <f>'E.2 SFAG'!K10+'E.5 Contingency'!K10</f>
        <v>0</v>
      </c>
      <c r="L10" s="54">
        <f>'E.2 SFAG'!L10+'E.5 Contingency'!L10</f>
        <v>0</v>
      </c>
      <c r="M10" s="54">
        <f>'E.2 SFAG'!M10+'E.5 Contingency'!M10</f>
        <v>0</v>
      </c>
      <c r="N10" s="54">
        <f>'E.2 SFAG'!N10+'E.5 Contingency'!N10</f>
        <v>18564842</v>
      </c>
      <c r="O10" s="54">
        <f>'E.2 SFAG'!O10+'E.5 Contingency'!O10</f>
        <v>0</v>
      </c>
      <c r="P10" s="54">
        <f>'E.2 SFAG'!P10+'E.5 Contingency'!P10</f>
        <v>0</v>
      </c>
      <c r="Q10" s="54">
        <f>'E.2 SFAG'!Q10+'E.5 Contingency'!Q10</f>
        <v>18564842</v>
      </c>
      <c r="R10" s="54">
        <f>'E.2 SFAG'!R10+'E.5 Contingency'!R10</f>
        <v>0</v>
      </c>
      <c r="S10" s="54">
        <f>'E.2 SFAG'!S10+'E.5 Contingency'!S10</f>
        <v>0</v>
      </c>
      <c r="T10" s="54">
        <f>'E.2 SFAG'!T10+'E.5 Contingency'!T10</f>
        <v>0</v>
      </c>
      <c r="U10" s="54">
        <f>'E.2 SFAG'!U10+'E.5 Contingency'!U10</f>
        <v>0</v>
      </c>
      <c r="V10" s="54">
        <f>'E.2 SFAG'!V10+'E.5 Contingency'!V10</f>
        <v>0</v>
      </c>
      <c r="W10" s="54">
        <f>'E.2 SFAG'!W10+'E.5 Contingency'!W10</f>
        <v>0</v>
      </c>
      <c r="X10" s="54">
        <f>'E.2 SFAG'!X10+'E.5 Contingency'!X10</f>
        <v>0</v>
      </c>
      <c r="Y10" s="54">
        <f>'E.2 SFAG'!Y10+'E.5 Contingency'!Y10</f>
        <v>0</v>
      </c>
      <c r="Z10" s="54">
        <f>'E.2 SFAG'!Z10+'E.5 Contingency'!Z10</f>
        <v>0</v>
      </c>
      <c r="AA10" s="54">
        <f>'E.2 SFAG'!AA10+'E.5 Contingency'!AA10</f>
        <v>0</v>
      </c>
      <c r="AB10" s="54">
        <f>'E.2 SFAG'!AB10+'E.5 Contingency'!AB10</f>
        <v>0</v>
      </c>
      <c r="AC10" s="54">
        <f>'E.2 SFAG'!AC10+'E.5 Contingency'!AC10</f>
        <v>0</v>
      </c>
      <c r="AD10" s="54">
        <f>'E.2 SFAG'!AD10+'E.5 Contingency'!AD10</f>
        <v>17465786</v>
      </c>
      <c r="AE10" s="54">
        <f>'E.2 SFAG'!AE10+'E.5 Contingency'!AE10</f>
        <v>0</v>
      </c>
      <c r="AF10" s="54">
        <f>'E.2 SFAG'!AF10+'E.5 Contingency'!AF10</f>
        <v>35233198</v>
      </c>
      <c r="AG10" s="54">
        <f>'E.2 SFAG'!AG10+'E.5 Contingency'!AG10</f>
        <v>14306596</v>
      </c>
      <c r="AH10" s="54">
        <f>'E.2 SFAG'!AH10+'E.5 Contingency'!AH10</f>
        <v>68389088</v>
      </c>
      <c r="AI10" s="54">
        <f>'E.2 SFAG'!AI10+'E.5 Contingency'!AI10</f>
        <v>68389088</v>
      </c>
      <c r="AJ10" s="54">
        <f>'E.2 SFAG'!AJ10+'E.5 Contingency'!AJ10</f>
        <v>0</v>
      </c>
      <c r="AK10" s="54">
        <f>'E.2 SFAG'!AK10+'E.5 Contingency'!AK10</f>
        <v>0</v>
      </c>
      <c r="AL10" s="54">
        <f>'E.2 SFAG'!AL10+'E.5 Contingency'!AL10</f>
        <v>0</v>
      </c>
      <c r="AM10" s="54">
        <f>'E.2 SFAG'!AM10+'E.5 Contingency'!AM10</f>
        <v>85269386</v>
      </c>
      <c r="AN10" s="54">
        <f>'E.2 SFAG'!AN10+'E.5 Contingency'!AN10</f>
        <v>15452747</v>
      </c>
      <c r="AO10" s="54">
        <f>'E.2 SFAG'!AO10+'E.5 Contingency'!AO10</f>
        <v>69816639</v>
      </c>
      <c r="AP10" s="54">
        <f>'E.2 SFAG'!AP10+'E.5 Contingency'!AP10</f>
        <v>0</v>
      </c>
      <c r="AQ10" s="54">
        <f>'E.2 SFAG'!AQ10+'E.5 Contingency'!AQ10</f>
        <v>0</v>
      </c>
      <c r="AR10" s="54">
        <f>'E.2 SFAG'!AR10+'E.5 Contingency'!AR10</f>
        <v>239228896</v>
      </c>
      <c r="AS10" s="54">
        <f>'E.2 SFAG'!AS10+'E.5 Contingency'!AS10</f>
        <v>0</v>
      </c>
      <c r="AT10" s="54">
        <f>'E.2 SFAG'!AT10+'E.5 Contingency'!AT10</f>
        <v>0</v>
      </c>
    </row>
    <row r="11" spans="1:46" x14ac:dyDescent="0.35">
      <c r="A11" s="52" t="s">
        <v>8</v>
      </c>
      <c r="B11" s="54">
        <f>'E.2 SFAG'!B11+'E.5 Contingency'!B11</f>
        <v>36018485</v>
      </c>
      <c r="C11" s="54">
        <f>'E.2 SFAG'!C11+'E.5 Contingency'!C11</f>
        <v>0</v>
      </c>
      <c r="D11" s="54">
        <f>'E.2 SFAG'!D11+'E.5 Contingency'!D11</f>
        <v>0</v>
      </c>
      <c r="E11" s="54">
        <f>'E.2 SFAG'!E11+'E.5 Contingency'!E11</f>
        <v>32184421</v>
      </c>
      <c r="F11" s="54">
        <f>'E.2 SFAG'!F11+'E.5 Contingency'!F11</f>
        <v>32780880</v>
      </c>
      <c r="G11" s="54">
        <f>'E.2 SFAG'!G11+'E.5 Contingency'!G11</f>
        <v>149647</v>
      </c>
      <c r="H11" s="54">
        <f>'E.2 SFAG'!H11+'E.5 Contingency'!H11</f>
        <v>149647</v>
      </c>
      <c r="I11" s="54">
        <f>'E.2 SFAG'!I11+'E.5 Contingency'!I11</f>
        <v>0</v>
      </c>
      <c r="J11" s="54">
        <f>'E.2 SFAG'!J11+'E.5 Contingency'!J11</f>
        <v>0</v>
      </c>
      <c r="K11" s="54">
        <f>'E.2 SFAG'!K11+'E.5 Contingency'!K11</f>
        <v>0</v>
      </c>
      <c r="L11" s="54">
        <f>'E.2 SFAG'!L11+'E.5 Contingency'!L11</f>
        <v>0</v>
      </c>
      <c r="M11" s="54">
        <f>'E.2 SFAG'!M11+'E.5 Contingency'!M11</f>
        <v>0</v>
      </c>
      <c r="N11" s="54">
        <f>'E.2 SFAG'!N11+'E.5 Contingency'!N11</f>
        <v>0</v>
      </c>
      <c r="O11" s="54">
        <f>'E.2 SFAG'!O11+'E.5 Contingency'!O11</f>
        <v>0</v>
      </c>
      <c r="P11" s="54">
        <f>'E.2 SFAG'!P11+'E.5 Contingency'!P11</f>
        <v>0</v>
      </c>
      <c r="Q11" s="54">
        <f>'E.2 SFAG'!Q11+'E.5 Contingency'!Q11</f>
        <v>0</v>
      </c>
      <c r="R11" s="54">
        <f>'E.2 SFAG'!R11+'E.5 Contingency'!R11</f>
        <v>5612067</v>
      </c>
      <c r="S11" s="54">
        <f>'E.2 SFAG'!S11+'E.5 Contingency'!S11</f>
        <v>3944812</v>
      </c>
      <c r="T11" s="54">
        <f>'E.2 SFAG'!T11+'E.5 Contingency'!T11</f>
        <v>1667255</v>
      </c>
      <c r="U11" s="54">
        <f>'E.2 SFAG'!U11+'E.5 Contingency'!U11</f>
        <v>0</v>
      </c>
      <c r="V11" s="54">
        <f>'E.2 SFAG'!V11+'E.5 Contingency'!V11</f>
        <v>0</v>
      </c>
      <c r="W11" s="54">
        <f>'E.2 SFAG'!W11+'E.5 Contingency'!W11</f>
        <v>15085682</v>
      </c>
      <c r="X11" s="54">
        <f>'E.2 SFAG'!X11+'E.5 Contingency'!X11</f>
        <v>15085682</v>
      </c>
      <c r="Y11" s="54">
        <f>'E.2 SFAG'!Y11+'E.5 Contingency'!Y11</f>
        <v>0</v>
      </c>
      <c r="Z11" s="54">
        <f>'E.2 SFAG'!Z11+'E.5 Contingency'!Z11</f>
        <v>0</v>
      </c>
      <c r="AA11" s="54">
        <f>'E.2 SFAG'!AA11+'E.5 Contingency'!AA11</f>
        <v>0</v>
      </c>
      <c r="AB11" s="54">
        <f>'E.2 SFAG'!AB11+'E.5 Contingency'!AB11</f>
        <v>0</v>
      </c>
      <c r="AC11" s="54">
        <f>'E.2 SFAG'!AC11+'E.5 Contingency'!AC11</f>
        <v>1417137</v>
      </c>
      <c r="AD11" s="54">
        <f>'E.2 SFAG'!AD11+'E.5 Contingency'!AD11</f>
        <v>503826</v>
      </c>
      <c r="AE11" s="54">
        <f>'E.2 SFAG'!AE11+'E.5 Contingency'!AE11</f>
        <v>0</v>
      </c>
      <c r="AF11" s="54">
        <f>'E.2 SFAG'!AF11+'E.5 Contingency'!AF11</f>
        <v>0</v>
      </c>
      <c r="AG11" s="54">
        <f>'E.2 SFAG'!AG11+'E.5 Contingency'!AG11</f>
        <v>0</v>
      </c>
      <c r="AH11" s="54">
        <f>'E.2 SFAG'!AH11+'E.5 Contingency'!AH11</f>
        <v>0</v>
      </c>
      <c r="AI11" s="54">
        <f>'E.2 SFAG'!AI11+'E.5 Contingency'!AI11</f>
        <v>0</v>
      </c>
      <c r="AJ11" s="54">
        <f>'E.2 SFAG'!AJ11+'E.5 Contingency'!AJ11</f>
        <v>0</v>
      </c>
      <c r="AK11" s="54">
        <f>'E.2 SFAG'!AK11+'E.5 Contingency'!AK11</f>
        <v>0</v>
      </c>
      <c r="AL11" s="54">
        <f>'E.2 SFAG'!AL11+'E.5 Contingency'!AL11</f>
        <v>0</v>
      </c>
      <c r="AM11" s="54">
        <f>'E.2 SFAG'!AM11+'E.5 Contingency'!AM11</f>
        <v>5218112</v>
      </c>
      <c r="AN11" s="54">
        <f>'E.2 SFAG'!AN11+'E.5 Contingency'!AN11</f>
        <v>3600549</v>
      </c>
      <c r="AO11" s="54">
        <f>'E.2 SFAG'!AO11+'E.5 Contingency'!AO11</f>
        <v>1617563</v>
      </c>
      <c r="AP11" s="54">
        <f>'E.2 SFAG'!AP11+'E.5 Contingency'!AP11</f>
        <v>0</v>
      </c>
      <c r="AQ11" s="54">
        <f>'E.2 SFAG'!AQ11+'E.5 Contingency'!AQ11</f>
        <v>0</v>
      </c>
      <c r="AR11" s="54">
        <f>'E.2 SFAG'!AR11+'E.5 Contingency'!AR11</f>
        <v>27986471</v>
      </c>
      <c r="AS11" s="54">
        <f>'E.2 SFAG'!AS11+'E.5 Contingency'!AS11</f>
        <v>5356281</v>
      </c>
      <c r="AT11" s="54">
        <f>'E.2 SFAG'!AT11+'E.5 Contingency'!AT11</f>
        <v>35456613</v>
      </c>
    </row>
    <row r="12" spans="1:46" x14ac:dyDescent="0.35">
      <c r="A12" s="52" t="s">
        <v>85</v>
      </c>
      <c r="B12" s="54">
        <f>'E.2 SFAG'!B12+'E.5 Contingency'!B12</f>
        <v>103300208</v>
      </c>
      <c r="C12" s="54">
        <f>'E.2 SFAG'!C12+'E.5 Contingency'!C12</f>
        <v>0</v>
      </c>
      <c r="D12" s="54">
        <f>'E.2 SFAG'!D12+'E.5 Contingency'!D12</f>
        <v>3935817</v>
      </c>
      <c r="E12" s="54">
        <f>'E.2 SFAG'!E12+'E.5 Contingency'!E12</f>
        <v>88368386</v>
      </c>
      <c r="F12" s="54">
        <f>'E.2 SFAG'!F12+'E.5 Contingency'!F12</f>
        <v>31530723</v>
      </c>
      <c r="G12" s="54">
        <f>'E.2 SFAG'!G12+'E.5 Contingency'!G12</f>
        <v>52455070</v>
      </c>
      <c r="H12" s="54">
        <f>'E.2 SFAG'!H12+'E.5 Contingency'!H12</f>
        <v>52455070</v>
      </c>
      <c r="I12" s="54">
        <f>'E.2 SFAG'!I12+'E.5 Contingency'!I12</f>
        <v>0</v>
      </c>
      <c r="J12" s="54">
        <f>'E.2 SFAG'!J12+'E.5 Contingency'!J12</f>
        <v>0</v>
      </c>
      <c r="K12" s="54">
        <f>'E.2 SFAG'!K12+'E.5 Contingency'!K12</f>
        <v>0</v>
      </c>
      <c r="L12" s="54">
        <f>'E.2 SFAG'!L12+'E.5 Contingency'!L12</f>
        <v>0</v>
      </c>
      <c r="M12" s="54">
        <f>'E.2 SFAG'!M12+'E.5 Contingency'!M12</f>
        <v>0</v>
      </c>
      <c r="N12" s="54">
        <f>'E.2 SFAG'!N12+'E.5 Contingency'!N12</f>
        <v>0</v>
      </c>
      <c r="O12" s="54">
        <f>'E.2 SFAG'!O12+'E.5 Contingency'!O12</f>
        <v>0</v>
      </c>
      <c r="P12" s="54">
        <f>'E.2 SFAG'!P12+'E.5 Contingency'!P12</f>
        <v>0</v>
      </c>
      <c r="Q12" s="54">
        <f>'E.2 SFAG'!Q12+'E.5 Contingency'!Q12</f>
        <v>0</v>
      </c>
      <c r="R12" s="54">
        <f>'E.2 SFAG'!R12+'E.5 Contingency'!R12</f>
        <v>32971177</v>
      </c>
      <c r="S12" s="54">
        <f>'E.2 SFAG'!S12+'E.5 Contingency'!S12</f>
        <v>0</v>
      </c>
      <c r="T12" s="54">
        <f>'E.2 SFAG'!T12+'E.5 Contingency'!T12</f>
        <v>1563252</v>
      </c>
      <c r="U12" s="54">
        <f>'E.2 SFAG'!U12+'E.5 Contingency'!U12</f>
        <v>31407925</v>
      </c>
      <c r="V12" s="54">
        <f>'E.2 SFAG'!V12+'E.5 Contingency'!V12</f>
        <v>0</v>
      </c>
      <c r="W12" s="54">
        <f>'E.2 SFAG'!W12+'E.5 Contingency'!W12</f>
        <v>15263162</v>
      </c>
      <c r="X12" s="54">
        <f>'E.2 SFAG'!X12+'E.5 Contingency'!X12</f>
        <v>15263162</v>
      </c>
      <c r="Y12" s="54">
        <f>'E.2 SFAG'!Y12+'E.5 Contingency'!Y12</f>
        <v>0</v>
      </c>
      <c r="Z12" s="54">
        <f>'E.2 SFAG'!Z12+'E.5 Contingency'!Z12</f>
        <v>0</v>
      </c>
      <c r="AA12" s="54">
        <f>'E.2 SFAG'!AA12+'E.5 Contingency'!AA12</f>
        <v>0</v>
      </c>
      <c r="AB12" s="54">
        <f>'E.2 SFAG'!AB12+'E.5 Contingency'!AB12</f>
        <v>0</v>
      </c>
      <c r="AC12" s="54">
        <f>'E.2 SFAG'!AC12+'E.5 Contingency'!AC12</f>
        <v>0</v>
      </c>
      <c r="AD12" s="54">
        <f>'E.2 SFAG'!AD12+'E.5 Contingency'!AD12</f>
        <v>335000</v>
      </c>
      <c r="AE12" s="54">
        <f>'E.2 SFAG'!AE12+'E.5 Contingency'!AE12</f>
        <v>0</v>
      </c>
      <c r="AF12" s="54">
        <f>'E.2 SFAG'!AF12+'E.5 Contingency'!AF12</f>
        <v>1068165</v>
      </c>
      <c r="AG12" s="54">
        <f>'E.2 SFAG'!AG12+'E.5 Contingency'!AG12</f>
        <v>0</v>
      </c>
      <c r="AH12" s="54">
        <f>'E.2 SFAG'!AH12+'E.5 Contingency'!AH12</f>
        <v>0</v>
      </c>
      <c r="AI12" s="54">
        <f>'E.2 SFAG'!AI12+'E.5 Contingency'!AI12</f>
        <v>0</v>
      </c>
      <c r="AJ12" s="54">
        <f>'E.2 SFAG'!AJ12+'E.5 Contingency'!AJ12</f>
        <v>0</v>
      </c>
      <c r="AK12" s="54">
        <f>'E.2 SFAG'!AK12+'E.5 Contingency'!AK12</f>
        <v>0</v>
      </c>
      <c r="AL12" s="54">
        <f>'E.2 SFAG'!AL12+'E.5 Contingency'!AL12</f>
        <v>0</v>
      </c>
      <c r="AM12" s="54">
        <f>'E.2 SFAG'!AM12+'E.5 Contingency'!AM12</f>
        <v>13566195</v>
      </c>
      <c r="AN12" s="54">
        <f>'E.2 SFAG'!AN12+'E.5 Contingency'!AN12</f>
        <v>10736886</v>
      </c>
      <c r="AO12" s="54">
        <f>'E.2 SFAG'!AO12+'E.5 Contingency'!AO12</f>
        <v>1988274</v>
      </c>
      <c r="AP12" s="54">
        <f>'E.2 SFAG'!AP12+'E.5 Contingency'!AP12</f>
        <v>841035</v>
      </c>
      <c r="AQ12" s="54">
        <f>'E.2 SFAG'!AQ12+'E.5 Contingency'!AQ12</f>
        <v>0</v>
      </c>
      <c r="AR12" s="54">
        <f>'E.2 SFAG'!AR12+'E.5 Contingency'!AR12</f>
        <v>115658769</v>
      </c>
      <c r="AS12" s="54">
        <f>'E.2 SFAG'!AS12+'E.5 Contingency'!AS12</f>
        <v>0</v>
      </c>
      <c r="AT12" s="54">
        <f>'E.2 SFAG'!AT12+'E.5 Contingency'!AT12</f>
        <v>15236345</v>
      </c>
    </row>
    <row r="13" spans="1:46" x14ac:dyDescent="0.35">
      <c r="A13" s="52" t="s">
        <v>10</v>
      </c>
      <c r="B13" s="54">
        <f>'E.2 SFAG'!B13+'E.5 Contingency'!B13</f>
        <v>560484398</v>
      </c>
      <c r="C13" s="54">
        <f>'E.2 SFAG'!C13+'E.5 Contingency'!C13</f>
        <v>110005981</v>
      </c>
      <c r="D13" s="54">
        <f>'E.2 SFAG'!D13+'E.5 Contingency'!D13</f>
        <v>56048440</v>
      </c>
      <c r="E13" s="54">
        <f>'E.2 SFAG'!E13+'E.5 Contingency'!E13</f>
        <v>394429977</v>
      </c>
      <c r="F13" s="54">
        <f>'E.2 SFAG'!F13+'E.5 Contingency'!F13</f>
        <v>64469094</v>
      </c>
      <c r="G13" s="54">
        <f>'E.2 SFAG'!G13+'E.5 Contingency'!G13</f>
        <v>31432627</v>
      </c>
      <c r="H13" s="54">
        <f>'E.2 SFAG'!H13+'E.5 Contingency'!H13</f>
        <v>16625878</v>
      </c>
      <c r="I13" s="54">
        <f>'E.2 SFAG'!I13+'E.5 Contingency'!I13</f>
        <v>14806749</v>
      </c>
      <c r="J13" s="54">
        <f>'E.2 SFAG'!J13+'E.5 Contingency'!J13</f>
        <v>0</v>
      </c>
      <c r="K13" s="54">
        <f>'E.2 SFAG'!K13+'E.5 Contingency'!K13</f>
        <v>0</v>
      </c>
      <c r="L13" s="54">
        <f>'E.2 SFAG'!L13+'E.5 Contingency'!L13</f>
        <v>0</v>
      </c>
      <c r="M13" s="54">
        <f>'E.2 SFAG'!M13+'E.5 Contingency'!M13</f>
        <v>0</v>
      </c>
      <c r="N13" s="54">
        <f>'E.2 SFAG'!N13+'E.5 Contingency'!N13</f>
        <v>0</v>
      </c>
      <c r="O13" s="54">
        <f>'E.2 SFAG'!O13+'E.5 Contingency'!O13</f>
        <v>0</v>
      </c>
      <c r="P13" s="54">
        <f>'E.2 SFAG'!P13+'E.5 Contingency'!P13</f>
        <v>0</v>
      </c>
      <c r="Q13" s="54">
        <f>'E.2 SFAG'!Q13+'E.5 Contingency'!Q13</f>
        <v>0</v>
      </c>
      <c r="R13" s="54">
        <f>'E.2 SFAG'!R13+'E.5 Contingency'!R13</f>
        <v>50224364</v>
      </c>
      <c r="S13" s="54">
        <f>'E.2 SFAG'!S13+'E.5 Contingency'!S13</f>
        <v>4767005</v>
      </c>
      <c r="T13" s="54">
        <f>'E.2 SFAG'!T13+'E.5 Contingency'!T13</f>
        <v>5932538</v>
      </c>
      <c r="U13" s="54">
        <f>'E.2 SFAG'!U13+'E.5 Contingency'!U13</f>
        <v>39524821</v>
      </c>
      <c r="V13" s="54">
        <f>'E.2 SFAG'!V13+'E.5 Contingency'!V13</f>
        <v>4762523</v>
      </c>
      <c r="W13" s="54">
        <f>'E.2 SFAG'!W13+'E.5 Contingency'!W13</f>
        <v>102223439</v>
      </c>
      <c r="X13" s="54">
        <f>'E.2 SFAG'!X13+'E.5 Contingency'!X13</f>
        <v>102223439</v>
      </c>
      <c r="Y13" s="54">
        <f>'E.2 SFAG'!Y13+'E.5 Contingency'!Y13</f>
        <v>0</v>
      </c>
      <c r="Z13" s="54">
        <f>'E.2 SFAG'!Z13+'E.5 Contingency'!Z13</f>
        <v>0</v>
      </c>
      <c r="AA13" s="54">
        <f>'E.2 SFAG'!AA13+'E.5 Contingency'!AA13</f>
        <v>0</v>
      </c>
      <c r="AB13" s="54">
        <f>'E.2 SFAG'!AB13+'E.5 Contingency'!AB13</f>
        <v>0</v>
      </c>
      <c r="AC13" s="54">
        <f>'E.2 SFAG'!AC13+'E.5 Contingency'!AC13</f>
        <v>876886</v>
      </c>
      <c r="AD13" s="54">
        <f>'E.2 SFAG'!AD13+'E.5 Contingency'!AD13</f>
        <v>20297592</v>
      </c>
      <c r="AE13" s="54">
        <f>'E.2 SFAG'!AE13+'E.5 Contingency'!AE13</f>
        <v>0</v>
      </c>
      <c r="AF13" s="54">
        <f>'E.2 SFAG'!AF13+'E.5 Contingency'!AF13</f>
        <v>304805</v>
      </c>
      <c r="AG13" s="54">
        <f>'E.2 SFAG'!AG13+'E.5 Contingency'!AG13</f>
        <v>0</v>
      </c>
      <c r="AH13" s="54">
        <f>'E.2 SFAG'!AH13+'E.5 Contingency'!AH13</f>
        <v>130706337</v>
      </c>
      <c r="AI13" s="54">
        <f>'E.2 SFAG'!AI13+'E.5 Contingency'!AI13</f>
        <v>18063674</v>
      </c>
      <c r="AJ13" s="54">
        <f>'E.2 SFAG'!AJ13+'E.5 Contingency'!AJ13</f>
        <v>381918</v>
      </c>
      <c r="AK13" s="54">
        <f>'E.2 SFAG'!AK13+'E.5 Contingency'!AK13</f>
        <v>112260745</v>
      </c>
      <c r="AL13" s="54">
        <f>'E.2 SFAG'!AL13+'E.5 Contingency'!AL13</f>
        <v>0</v>
      </c>
      <c r="AM13" s="54">
        <f>'E.2 SFAG'!AM13+'E.5 Contingency'!AM13</f>
        <v>67251945</v>
      </c>
      <c r="AN13" s="54">
        <f>'E.2 SFAG'!AN13+'E.5 Contingency'!AN13</f>
        <v>63887514</v>
      </c>
      <c r="AO13" s="54">
        <f>'E.2 SFAG'!AO13+'E.5 Contingency'!AO13</f>
        <v>0</v>
      </c>
      <c r="AP13" s="54">
        <f>'E.2 SFAG'!AP13+'E.5 Contingency'!AP13</f>
        <v>3364431</v>
      </c>
      <c r="AQ13" s="54">
        <f>'E.2 SFAG'!AQ13+'E.5 Contingency'!AQ13</f>
        <v>0</v>
      </c>
      <c r="AR13" s="54">
        <f>'E.2 SFAG'!AR13+'E.5 Contingency'!AR13</f>
        <v>408080518</v>
      </c>
      <c r="AS13" s="54">
        <f>'E.2 SFAG'!AS13+'E.5 Contingency'!AS13</f>
        <v>50818553</v>
      </c>
      <c r="AT13" s="54">
        <f>'E.2 SFAG'!AT13+'E.5 Contingency'!AT13</f>
        <v>0</v>
      </c>
    </row>
    <row r="14" spans="1:46" x14ac:dyDescent="0.35">
      <c r="A14" s="52" t="s">
        <v>11</v>
      </c>
      <c r="B14" s="54">
        <f>'E.2 SFAG'!B14+'E.5 Contingency'!B14</f>
        <v>329650291</v>
      </c>
      <c r="C14" s="54">
        <f>'E.2 SFAG'!C14+'E.5 Contingency'!C14</f>
        <v>0</v>
      </c>
      <c r="D14" s="54">
        <f>'E.2 SFAG'!D14+'E.5 Contingency'!D14</f>
        <v>1759348</v>
      </c>
      <c r="E14" s="54">
        <f>'E.2 SFAG'!E14+'E.5 Contingency'!E14</f>
        <v>327890943</v>
      </c>
      <c r="F14" s="54">
        <f>'E.2 SFAG'!F14+'E.5 Contingency'!F14</f>
        <v>87852869</v>
      </c>
      <c r="G14" s="54">
        <f>'E.2 SFAG'!G14+'E.5 Contingency'!G14</f>
        <v>62041277</v>
      </c>
      <c r="H14" s="54">
        <f>'E.2 SFAG'!H14+'E.5 Contingency'!H14</f>
        <v>28975220</v>
      </c>
      <c r="I14" s="54">
        <f>'E.2 SFAG'!I14+'E.5 Contingency'!I14</f>
        <v>33066057</v>
      </c>
      <c r="J14" s="54">
        <f>'E.2 SFAG'!J14+'E.5 Contingency'!J14</f>
        <v>25916912</v>
      </c>
      <c r="K14" s="54">
        <f>'E.2 SFAG'!K14+'E.5 Contingency'!K14</f>
        <v>25916912</v>
      </c>
      <c r="L14" s="54">
        <f>'E.2 SFAG'!L14+'E.5 Contingency'!L14</f>
        <v>0</v>
      </c>
      <c r="M14" s="54">
        <f>'E.2 SFAG'!M14+'E.5 Contingency'!M14</f>
        <v>0</v>
      </c>
      <c r="N14" s="54">
        <f>'E.2 SFAG'!N14+'E.5 Contingency'!N14</f>
        <v>0</v>
      </c>
      <c r="O14" s="54">
        <f>'E.2 SFAG'!O14+'E.5 Contingency'!O14</f>
        <v>0</v>
      </c>
      <c r="P14" s="54">
        <f>'E.2 SFAG'!P14+'E.5 Contingency'!P14</f>
        <v>0</v>
      </c>
      <c r="Q14" s="54">
        <f>'E.2 SFAG'!Q14+'E.5 Contingency'!Q14</f>
        <v>0</v>
      </c>
      <c r="R14" s="54">
        <f>'E.2 SFAG'!R14+'E.5 Contingency'!R14</f>
        <v>8286208</v>
      </c>
      <c r="S14" s="54">
        <f>'E.2 SFAG'!S14+'E.5 Contingency'!S14</f>
        <v>7508729</v>
      </c>
      <c r="T14" s="54">
        <f>'E.2 SFAG'!T14+'E.5 Contingency'!T14</f>
        <v>0</v>
      </c>
      <c r="U14" s="54">
        <f>'E.2 SFAG'!U14+'E.5 Contingency'!U14</f>
        <v>777479</v>
      </c>
      <c r="V14" s="54">
        <f>'E.2 SFAG'!V14+'E.5 Contingency'!V14</f>
        <v>115140</v>
      </c>
      <c r="W14" s="54">
        <f>'E.2 SFAG'!W14+'E.5 Contingency'!W14</f>
        <v>0</v>
      </c>
      <c r="X14" s="54">
        <f>'E.2 SFAG'!X14+'E.5 Contingency'!X14</f>
        <v>0</v>
      </c>
      <c r="Y14" s="54">
        <f>'E.2 SFAG'!Y14+'E.5 Contingency'!Y14</f>
        <v>0</v>
      </c>
      <c r="Z14" s="54">
        <f>'E.2 SFAG'!Z14+'E.5 Contingency'!Z14</f>
        <v>0</v>
      </c>
      <c r="AA14" s="54">
        <f>'E.2 SFAG'!AA14+'E.5 Contingency'!AA14</f>
        <v>0</v>
      </c>
      <c r="AB14" s="54">
        <f>'E.2 SFAG'!AB14+'E.5 Contingency'!AB14</f>
        <v>0</v>
      </c>
      <c r="AC14" s="54">
        <f>'E.2 SFAG'!AC14+'E.5 Contingency'!AC14</f>
        <v>5799183</v>
      </c>
      <c r="AD14" s="54">
        <f>'E.2 SFAG'!AD14+'E.5 Contingency'!AD14</f>
        <v>13836760</v>
      </c>
      <c r="AE14" s="54">
        <f>'E.2 SFAG'!AE14+'E.5 Contingency'!AE14</f>
        <v>14749724</v>
      </c>
      <c r="AF14" s="54">
        <f>'E.2 SFAG'!AF14+'E.5 Contingency'!AF14</f>
        <v>10011809</v>
      </c>
      <c r="AG14" s="54">
        <f>'E.2 SFAG'!AG14+'E.5 Contingency'!AG14</f>
        <v>0</v>
      </c>
      <c r="AH14" s="54">
        <f>'E.2 SFAG'!AH14+'E.5 Contingency'!AH14</f>
        <v>141765762</v>
      </c>
      <c r="AI14" s="54">
        <f>'E.2 SFAG'!AI14+'E.5 Contingency'!AI14</f>
        <v>127160049</v>
      </c>
      <c r="AJ14" s="54">
        <f>'E.2 SFAG'!AJ14+'E.5 Contingency'!AJ14</f>
        <v>10027935</v>
      </c>
      <c r="AK14" s="54">
        <f>'E.2 SFAG'!AK14+'E.5 Contingency'!AK14</f>
        <v>4577778</v>
      </c>
      <c r="AL14" s="54">
        <f>'E.2 SFAG'!AL14+'E.5 Contingency'!AL14</f>
        <v>0</v>
      </c>
      <c r="AM14" s="54">
        <f>'E.2 SFAG'!AM14+'E.5 Contingency'!AM14</f>
        <v>26638920</v>
      </c>
      <c r="AN14" s="54">
        <f>'E.2 SFAG'!AN14+'E.5 Contingency'!AN14</f>
        <v>17206511</v>
      </c>
      <c r="AO14" s="54">
        <f>'E.2 SFAG'!AO14+'E.5 Contingency'!AO14</f>
        <v>7845888</v>
      </c>
      <c r="AP14" s="54">
        <f>'E.2 SFAG'!AP14+'E.5 Contingency'!AP14</f>
        <v>1586521</v>
      </c>
      <c r="AQ14" s="54">
        <f>'E.2 SFAG'!AQ14+'E.5 Contingency'!AQ14</f>
        <v>0</v>
      </c>
      <c r="AR14" s="54">
        <f>'E.2 SFAG'!AR14+'E.5 Contingency'!AR14</f>
        <v>309161695</v>
      </c>
      <c r="AS14" s="54">
        <f>'E.2 SFAG'!AS14+'E.5 Contingency'!AS14</f>
        <v>26758016</v>
      </c>
      <c r="AT14" s="54">
        <f>'E.2 SFAG'!AT14+'E.5 Contingency'!AT14</f>
        <v>79824101</v>
      </c>
    </row>
    <row r="15" spans="1:46" x14ac:dyDescent="0.35">
      <c r="A15" s="52" t="s">
        <v>12</v>
      </c>
      <c r="B15" s="54">
        <f>'E.2 SFAG'!B15+'E.5 Contingency'!B15</f>
        <v>98578402</v>
      </c>
      <c r="C15" s="54">
        <f>'E.2 SFAG'!C15+'E.5 Contingency'!C15</f>
        <v>0</v>
      </c>
      <c r="D15" s="54">
        <f>'E.2 SFAG'!D15+'E.5 Contingency'!D15</f>
        <v>9857840</v>
      </c>
      <c r="E15" s="54">
        <f>'E.2 SFAG'!E15+'E.5 Contingency'!E15</f>
        <v>88720562</v>
      </c>
      <c r="F15" s="54">
        <f>'E.2 SFAG'!F15+'E.5 Contingency'!F15</f>
        <v>338407298</v>
      </c>
      <c r="G15" s="54">
        <f>'E.2 SFAG'!G15+'E.5 Contingency'!G15</f>
        <v>16553360</v>
      </c>
      <c r="H15" s="54">
        <f>'E.2 SFAG'!H15+'E.5 Contingency'!H15</f>
        <v>16553360</v>
      </c>
      <c r="I15" s="54">
        <f>'E.2 SFAG'!I15+'E.5 Contingency'!I15</f>
        <v>0</v>
      </c>
      <c r="J15" s="54">
        <f>'E.2 SFAG'!J15+'E.5 Contingency'!J15</f>
        <v>0</v>
      </c>
      <c r="K15" s="54">
        <f>'E.2 SFAG'!K15+'E.5 Contingency'!K15</f>
        <v>0</v>
      </c>
      <c r="L15" s="54">
        <f>'E.2 SFAG'!L15+'E.5 Contingency'!L15</f>
        <v>0</v>
      </c>
      <c r="M15" s="54">
        <f>'E.2 SFAG'!M15+'E.5 Contingency'!M15</f>
        <v>0</v>
      </c>
      <c r="N15" s="54">
        <f>'E.2 SFAG'!N15+'E.5 Contingency'!N15</f>
        <v>0</v>
      </c>
      <c r="O15" s="54">
        <f>'E.2 SFAG'!O15+'E.5 Contingency'!O15</f>
        <v>0</v>
      </c>
      <c r="P15" s="54">
        <f>'E.2 SFAG'!P15+'E.5 Contingency'!P15</f>
        <v>0</v>
      </c>
      <c r="Q15" s="54">
        <f>'E.2 SFAG'!Q15+'E.5 Contingency'!Q15</f>
        <v>0</v>
      </c>
      <c r="R15" s="54">
        <f>'E.2 SFAG'!R15+'E.5 Contingency'!R15</f>
        <v>2053160</v>
      </c>
      <c r="S15" s="54">
        <f>'E.2 SFAG'!S15+'E.5 Contingency'!S15</f>
        <v>0</v>
      </c>
      <c r="T15" s="54">
        <f>'E.2 SFAG'!T15+'E.5 Contingency'!T15</f>
        <v>0</v>
      </c>
      <c r="U15" s="54">
        <f>'E.2 SFAG'!U15+'E.5 Contingency'!U15</f>
        <v>2053160</v>
      </c>
      <c r="V15" s="54">
        <f>'E.2 SFAG'!V15+'E.5 Contingency'!V15</f>
        <v>766726</v>
      </c>
      <c r="W15" s="54">
        <f>'E.2 SFAG'!W15+'E.5 Contingency'!W15</f>
        <v>3886791</v>
      </c>
      <c r="X15" s="54">
        <f>'E.2 SFAG'!X15+'E.5 Contingency'!X15</f>
        <v>3886791</v>
      </c>
      <c r="Y15" s="54">
        <f>'E.2 SFAG'!Y15+'E.5 Contingency'!Y15</f>
        <v>0</v>
      </c>
      <c r="Z15" s="54">
        <f>'E.2 SFAG'!Z15+'E.5 Contingency'!Z15</f>
        <v>230524</v>
      </c>
      <c r="AA15" s="54">
        <f>'E.2 SFAG'!AA15+'E.5 Contingency'!AA15</f>
        <v>0</v>
      </c>
      <c r="AB15" s="54">
        <f>'E.2 SFAG'!AB15+'E.5 Contingency'!AB15</f>
        <v>0</v>
      </c>
      <c r="AC15" s="54">
        <f>'E.2 SFAG'!AC15+'E.5 Contingency'!AC15</f>
        <v>1196653</v>
      </c>
      <c r="AD15" s="54">
        <f>'E.2 SFAG'!AD15+'E.5 Contingency'!AD15</f>
        <v>0</v>
      </c>
      <c r="AE15" s="54">
        <f>'E.2 SFAG'!AE15+'E.5 Contingency'!AE15</f>
        <v>894211</v>
      </c>
      <c r="AF15" s="54">
        <f>'E.2 SFAG'!AF15+'E.5 Contingency'!AF15</f>
        <v>4019298</v>
      </c>
      <c r="AG15" s="54">
        <f>'E.2 SFAG'!AG15+'E.5 Contingency'!AG15</f>
        <v>206514</v>
      </c>
      <c r="AH15" s="54">
        <f>'E.2 SFAG'!AH15+'E.5 Contingency'!AH15</f>
        <v>1285177</v>
      </c>
      <c r="AI15" s="54">
        <f>'E.2 SFAG'!AI15+'E.5 Contingency'!AI15</f>
        <v>1285177</v>
      </c>
      <c r="AJ15" s="54">
        <f>'E.2 SFAG'!AJ15+'E.5 Contingency'!AJ15</f>
        <v>0</v>
      </c>
      <c r="AK15" s="54">
        <f>'E.2 SFAG'!AK15+'E.5 Contingency'!AK15</f>
        <v>0</v>
      </c>
      <c r="AL15" s="54">
        <f>'E.2 SFAG'!AL15+'E.5 Contingency'!AL15</f>
        <v>3754900</v>
      </c>
      <c r="AM15" s="54">
        <f>'E.2 SFAG'!AM15+'E.5 Contingency'!AM15</f>
        <v>12676696</v>
      </c>
      <c r="AN15" s="54">
        <f>'E.2 SFAG'!AN15+'E.5 Contingency'!AN15</f>
        <v>6917417</v>
      </c>
      <c r="AO15" s="54">
        <f>'E.2 SFAG'!AO15+'E.5 Contingency'!AO15</f>
        <v>4321142</v>
      </c>
      <c r="AP15" s="54">
        <f>'E.2 SFAG'!AP15+'E.5 Contingency'!AP15</f>
        <v>1438137</v>
      </c>
      <c r="AQ15" s="54">
        <f>'E.2 SFAG'!AQ15+'E.5 Contingency'!AQ15</f>
        <v>0</v>
      </c>
      <c r="AR15" s="54">
        <f>'E.2 SFAG'!AR15+'E.5 Contingency'!AR15</f>
        <v>47524010</v>
      </c>
      <c r="AS15" s="54">
        <f>'E.2 SFAG'!AS15+'E.5 Contingency'!AS15</f>
        <v>15302487</v>
      </c>
      <c r="AT15" s="54">
        <f>'E.2 SFAG'!AT15+'E.5 Contingency'!AT15</f>
        <v>364301363</v>
      </c>
    </row>
    <row r="16" spans="1:46" x14ac:dyDescent="0.35">
      <c r="A16" s="52" t="s">
        <v>13</v>
      </c>
      <c r="B16" s="54">
        <f>'E.2 SFAG'!B16+'E.5 Contingency'!B16</f>
        <v>30307166</v>
      </c>
      <c r="C16" s="54">
        <f>'E.2 SFAG'!C16+'E.5 Contingency'!C16</f>
        <v>7804096</v>
      </c>
      <c r="D16" s="54">
        <f>'E.2 SFAG'!D16+'E.5 Contingency'!D16</f>
        <v>0</v>
      </c>
      <c r="E16" s="54">
        <f>'E.2 SFAG'!E16+'E.5 Contingency'!E16</f>
        <v>22503070</v>
      </c>
      <c r="F16" s="54">
        <f>'E.2 SFAG'!F16+'E.5 Contingency'!F16</f>
        <v>8667742</v>
      </c>
      <c r="G16" s="54">
        <f>'E.2 SFAG'!G16+'E.5 Contingency'!G16</f>
        <v>2070633</v>
      </c>
      <c r="H16" s="54">
        <f>'E.2 SFAG'!H16+'E.5 Contingency'!H16</f>
        <v>2070633</v>
      </c>
      <c r="I16" s="54">
        <f>'E.2 SFAG'!I16+'E.5 Contingency'!I16</f>
        <v>0</v>
      </c>
      <c r="J16" s="54">
        <f>'E.2 SFAG'!J16+'E.5 Contingency'!J16</f>
        <v>0</v>
      </c>
      <c r="K16" s="54">
        <f>'E.2 SFAG'!K16+'E.5 Contingency'!K16</f>
        <v>0</v>
      </c>
      <c r="L16" s="54">
        <f>'E.2 SFAG'!L16+'E.5 Contingency'!L16</f>
        <v>0</v>
      </c>
      <c r="M16" s="54">
        <f>'E.2 SFAG'!M16+'E.5 Contingency'!M16</f>
        <v>0</v>
      </c>
      <c r="N16" s="54">
        <f>'E.2 SFAG'!N16+'E.5 Contingency'!N16</f>
        <v>10823110</v>
      </c>
      <c r="O16" s="54">
        <f>'E.2 SFAG'!O16+'E.5 Contingency'!O16</f>
        <v>0</v>
      </c>
      <c r="P16" s="54">
        <f>'E.2 SFAG'!P16+'E.5 Contingency'!P16</f>
        <v>0</v>
      </c>
      <c r="Q16" s="54">
        <f>'E.2 SFAG'!Q16+'E.5 Contingency'!Q16</f>
        <v>10823110</v>
      </c>
      <c r="R16" s="54">
        <f>'E.2 SFAG'!R16+'E.5 Contingency'!R16</f>
        <v>1153111</v>
      </c>
      <c r="S16" s="54">
        <f>'E.2 SFAG'!S16+'E.5 Contingency'!S16</f>
        <v>104176</v>
      </c>
      <c r="T16" s="54">
        <f>'E.2 SFAG'!T16+'E.5 Contingency'!T16</f>
        <v>39326</v>
      </c>
      <c r="U16" s="54">
        <f>'E.2 SFAG'!U16+'E.5 Contingency'!U16</f>
        <v>1009609</v>
      </c>
      <c r="V16" s="54">
        <f>'E.2 SFAG'!V16+'E.5 Contingency'!V16</f>
        <v>41977</v>
      </c>
      <c r="W16" s="54">
        <f>'E.2 SFAG'!W16+'E.5 Contingency'!W16</f>
        <v>2984137</v>
      </c>
      <c r="X16" s="54">
        <f>'E.2 SFAG'!X16+'E.5 Contingency'!X16</f>
        <v>1984752</v>
      </c>
      <c r="Y16" s="54">
        <f>'E.2 SFAG'!Y16+'E.5 Contingency'!Y16</f>
        <v>999385</v>
      </c>
      <c r="Z16" s="54">
        <f>'E.2 SFAG'!Z16+'E.5 Contingency'!Z16</f>
        <v>0</v>
      </c>
      <c r="AA16" s="54">
        <f>'E.2 SFAG'!AA16+'E.5 Contingency'!AA16</f>
        <v>0</v>
      </c>
      <c r="AB16" s="54">
        <f>'E.2 SFAG'!AB16+'E.5 Contingency'!AB16</f>
        <v>0</v>
      </c>
      <c r="AC16" s="54">
        <f>'E.2 SFAG'!AC16+'E.5 Contingency'!AC16</f>
        <v>962499</v>
      </c>
      <c r="AD16" s="54">
        <f>'E.2 SFAG'!AD16+'E.5 Contingency'!AD16</f>
        <v>0</v>
      </c>
      <c r="AE16" s="54">
        <f>'E.2 SFAG'!AE16+'E.5 Contingency'!AE16</f>
        <v>0</v>
      </c>
      <c r="AF16" s="54">
        <f>'E.2 SFAG'!AF16+'E.5 Contingency'!AF16</f>
        <v>353180</v>
      </c>
      <c r="AG16" s="54">
        <f>'E.2 SFAG'!AG16+'E.5 Contingency'!AG16</f>
        <v>0</v>
      </c>
      <c r="AH16" s="54">
        <f>'E.2 SFAG'!AH16+'E.5 Contingency'!AH16</f>
        <v>0</v>
      </c>
      <c r="AI16" s="54">
        <f>'E.2 SFAG'!AI16+'E.5 Contingency'!AI16</f>
        <v>0</v>
      </c>
      <c r="AJ16" s="54">
        <f>'E.2 SFAG'!AJ16+'E.5 Contingency'!AJ16</f>
        <v>0</v>
      </c>
      <c r="AK16" s="54">
        <f>'E.2 SFAG'!AK16+'E.5 Contingency'!AK16</f>
        <v>0</v>
      </c>
      <c r="AL16" s="54">
        <f>'E.2 SFAG'!AL16+'E.5 Contingency'!AL16</f>
        <v>0</v>
      </c>
      <c r="AM16" s="54">
        <f>'E.2 SFAG'!AM16+'E.5 Contingency'!AM16</f>
        <v>4513278</v>
      </c>
      <c r="AN16" s="54">
        <f>'E.2 SFAG'!AN16+'E.5 Contingency'!AN16</f>
        <v>3773470</v>
      </c>
      <c r="AO16" s="54">
        <f>'E.2 SFAG'!AO16+'E.5 Contingency'!AO16</f>
        <v>0</v>
      </c>
      <c r="AP16" s="54">
        <f>'E.2 SFAG'!AP16+'E.5 Contingency'!AP16</f>
        <v>739808</v>
      </c>
      <c r="AQ16" s="54">
        <f>'E.2 SFAG'!AQ16+'E.5 Contingency'!AQ16</f>
        <v>0</v>
      </c>
      <c r="AR16" s="54">
        <f>'E.2 SFAG'!AR16+'E.5 Contingency'!AR16</f>
        <v>22901925</v>
      </c>
      <c r="AS16" s="54">
        <f>'E.2 SFAG'!AS16+'E.5 Contingency'!AS16</f>
        <v>0</v>
      </c>
      <c r="AT16" s="54">
        <f>'E.2 SFAG'!AT16+'E.5 Contingency'!AT16</f>
        <v>8268887</v>
      </c>
    </row>
    <row r="17" spans="1:46" x14ac:dyDescent="0.35">
      <c r="A17" s="52" t="s">
        <v>14</v>
      </c>
      <c r="B17" s="54">
        <f>'E.2 SFAG'!B17+'E.5 Contingency'!B17</f>
        <v>583126272</v>
      </c>
      <c r="C17" s="54">
        <f>'E.2 SFAG'!C17+'E.5 Contingency'!C17</f>
        <v>0</v>
      </c>
      <c r="D17" s="54">
        <f>'E.2 SFAG'!D17+'E.5 Contingency'!D17</f>
        <v>1200000</v>
      </c>
      <c r="E17" s="54">
        <f>'E.2 SFAG'!E17+'E.5 Contingency'!E17</f>
        <v>581926272</v>
      </c>
      <c r="F17" s="54">
        <f>'E.2 SFAG'!F17+'E.5 Contingency'!F17</f>
        <v>0</v>
      </c>
      <c r="G17" s="54">
        <f>'E.2 SFAG'!G17+'E.5 Contingency'!G17</f>
        <v>43406767</v>
      </c>
      <c r="H17" s="54">
        <f>'E.2 SFAG'!H17+'E.5 Contingency'!H17</f>
        <v>43406767</v>
      </c>
      <c r="I17" s="54">
        <f>'E.2 SFAG'!I17+'E.5 Contingency'!I17</f>
        <v>0</v>
      </c>
      <c r="J17" s="54">
        <f>'E.2 SFAG'!J17+'E.5 Contingency'!J17</f>
        <v>0</v>
      </c>
      <c r="K17" s="54">
        <f>'E.2 SFAG'!K17+'E.5 Contingency'!K17</f>
        <v>0</v>
      </c>
      <c r="L17" s="54">
        <f>'E.2 SFAG'!L17+'E.5 Contingency'!L17</f>
        <v>0</v>
      </c>
      <c r="M17" s="54">
        <f>'E.2 SFAG'!M17+'E.5 Contingency'!M17</f>
        <v>0</v>
      </c>
      <c r="N17" s="54">
        <f>'E.2 SFAG'!N17+'E.5 Contingency'!N17</f>
        <v>0</v>
      </c>
      <c r="O17" s="54">
        <f>'E.2 SFAG'!O17+'E.5 Contingency'!O17</f>
        <v>0</v>
      </c>
      <c r="P17" s="54">
        <f>'E.2 SFAG'!P17+'E.5 Contingency'!P17</f>
        <v>0</v>
      </c>
      <c r="Q17" s="54">
        <f>'E.2 SFAG'!Q17+'E.5 Contingency'!Q17</f>
        <v>0</v>
      </c>
      <c r="R17" s="54">
        <f>'E.2 SFAG'!R17+'E.5 Contingency'!R17</f>
        <v>17416799</v>
      </c>
      <c r="S17" s="54">
        <f>'E.2 SFAG'!S17+'E.5 Contingency'!S17</f>
        <v>0</v>
      </c>
      <c r="T17" s="54">
        <f>'E.2 SFAG'!T17+'E.5 Contingency'!T17</f>
        <v>11606817</v>
      </c>
      <c r="U17" s="54">
        <f>'E.2 SFAG'!U17+'E.5 Contingency'!U17</f>
        <v>5809982</v>
      </c>
      <c r="V17" s="54">
        <f>'E.2 SFAG'!V17+'E.5 Contingency'!V17</f>
        <v>671960</v>
      </c>
      <c r="W17" s="54">
        <f>'E.2 SFAG'!W17+'E.5 Contingency'!W17</f>
        <v>104907993</v>
      </c>
      <c r="X17" s="54">
        <f>'E.2 SFAG'!X17+'E.5 Contingency'!X17</f>
        <v>104907993</v>
      </c>
      <c r="Y17" s="54">
        <f>'E.2 SFAG'!Y17+'E.5 Contingency'!Y17</f>
        <v>0</v>
      </c>
      <c r="Z17" s="54">
        <f>'E.2 SFAG'!Z17+'E.5 Contingency'!Z17</f>
        <v>450600</v>
      </c>
      <c r="AA17" s="54">
        <f>'E.2 SFAG'!AA17+'E.5 Contingency'!AA17</f>
        <v>86932607</v>
      </c>
      <c r="AB17" s="54">
        <f>'E.2 SFAG'!AB17+'E.5 Contingency'!AB17</f>
        <v>0</v>
      </c>
      <c r="AC17" s="54">
        <f>'E.2 SFAG'!AC17+'E.5 Contingency'!AC17</f>
        <v>568202</v>
      </c>
      <c r="AD17" s="54">
        <f>'E.2 SFAG'!AD17+'E.5 Contingency'!AD17</f>
        <v>0</v>
      </c>
      <c r="AE17" s="54">
        <f>'E.2 SFAG'!AE17+'E.5 Contingency'!AE17</f>
        <v>12953384</v>
      </c>
      <c r="AF17" s="54">
        <f>'E.2 SFAG'!AF17+'E.5 Contingency'!AF17</f>
        <v>110872</v>
      </c>
      <c r="AG17" s="54">
        <f>'E.2 SFAG'!AG17+'E.5 Contingency'!AG17</f>
        <v>0</v>
      </c>
      <c r="AH17" s="54">
        <f>'E.2 SFAG'!AH17+'E.5 Contingency'!AH17</f>
        <v>239565118</v>
      </c>
      <c r="AI17" s="54">
        <f>'E.2 SFAG'!AI17+'E.5 Contingency'!AI17</f>
        <v>0</v>
      </c>
      <c r="AJ17" s="54">
        <f>'E.2 SFAG'!AJ17+'E.5 Contingency'!AJ17</f>
        <v>0</v>
      </c>
      <c r="AK17" s="54">
        <f>'E.2 SFAG'!AK17+'E.5 Contingency'!AK17</f>
        <v>239565118</v>
      </c>
      <c r="AL17" s="54">
        <f>'E.2 SFAG'!AL17+'E.5 Contingency'!AL17</f>
        <v>0</v>
      </c>
      <c r="AM17" s="54">
        <f>'E.2 SFAG'!AM17+'E.5 Contingency'!AM17</f>
        <v>74941970</v>
      </c>
      <c r="AN17" s="54">
        <f>'E.2 SFAG'!AN17+'E.5 Contingency'!AN17</f>
        <v>0</v>
      </c>
      <c r="AO17" s="54">
        <f>'E.2 SFAG'!AO17+'E.5 Contingency'!AO17</f>
        <v>74941970</v>
      </c>
      <c r="AP17" s="54">
        <f>'E.2 SFAG'!AP17+'E.5 Contingency'!AP17</f>
        <v>0</v>
      </c>
      <c r="AQ17" s="54">
        <f>'E.2 SFAG'!AQ17+'E.5 Contingency'!AQ17</f>
        <v>0</v>
      </c>
      <c r="AR17" s="54">
        <f>'E.2 SFAG'!AR17+'E.5 Contingency'!AR17</f>
        <v>581926272</v>
      </c>
      <c r="AS17" s="54">
        <f>'E.2 SFAG'!AS17+'E.5 Contingency'!AS17</f>
        <v>0</v>
      </c>
      <c r="AT17" s="54">
        <f>'E.2 SFAG'!AT17+'E.5 Contingency'!AT17</f>
        <v>0</v>
      </c>
    </row>
    <row r="18" spans="1:46" x14ac:dyDescent="0.35">
      <c r="A18" s="52" t="s">
        <v>15</v>
      </c>
      <c r="B18" s="54">
        <f>'E.2 SFAG'!B18+'E.5 Contingency'!B18</f>
        <v>206116672</v>
      </c>
      <c r="C18" s="54">
        <f>'E.2 SFAG'!C18+'E.5 Contingency'!C18</f>
        <v>61835002</v>
      </c>
      <c r="D18" s="54">
        <f>'E.2 SFAG'!D18+'E.5 Contingency'!D18</f>
        <v>0</v>
      </c>
      <c r="E18" s="54">
        <f>'E.2 SFAG'!E18+'E.5 Contingency'!E18</f>
        <v>144281670</v>
      </c>
      <c r="F18" s="54">
        <f>'E.2 SFAG'!F18+'E.5 Contingency'!F18</f>
        <v>37505257</v>
      </c>
      <c r="G18" s="54">
        <f>'E.2 SFAG'!G18+'E.5 Contingency'!G18</f>
        <v>16013393</v>
      </c>
      <c r="H18" s="54">
        <f>'E.2 SFAG'!H18+'E.5 Contingency'!H18</f>
        <v>16013393</v>
      </c>
      <c r="I18" s="54">
        <f>'E.2 SFAG'!I18+'E.5 Contingency'!I18</f>
        <v>0</v>
      </c>
      <c r="J18" s="54">
        <f>'E.2 SFAG'!J18+'E.5 Contingency'!J18</f>
        <v>0</v>
      </c>
      <c r="K18" s="54">
        <f>'E.2 SFAG'!K18+'E.5 Contingency'!K18</f>
        <v>0</v>
      </c>
      <c r="L18" s="54">
        <f>'E.2 SFAG'!L18+'E.5 Contingency'!L18</f>
        <v>0</v>
      </c>
      <c r="M18" s="54">
        <f>'E.2 SFAG'!M18+'E.5 Contingency'!M18</f>
        <v>0</v>
      </c>
      <c r="N18" s="54">
        <f>'E.2 SFAG'!N18+'E.5 Contingency'!N18</f>
        <v>0</v>
      </c>
      <c r="O18" s="54">
        <f>'E.2 SFAG'!O18+'E.5 Contingency'!O18</f>
        <v>0</v>
      </c>
      <c r="P18" s="54">
        <f>'E.2 SFAG'!P18+'E.5 Contingency'!P18</f>
        <v>0</v>
      </c>
      <c r="Q18" s="54">
        <f>'E.2 SFAG'!Q18+'E.5 Contingency'!Q18</f>
        <v>0</v>
      </c>
      <c r="R18" s="54">
        <f>'E.2 SFAG'!R18+'E.5 Contingency'!R18</f>
        <v>5707478</v>
      </c>
      <c r="S18" s="54">
        <f>'E.2 SFAG'!S18+'E.5 Contingency'!S18</f>
        <v>0</v>
      </c>
      <c r="T18" s="54">
        <f>'E.2 SFAG'!T18+'E.5 Contingency'!T18</f>
        <v>3019765</v>
      </c>
      <c r="U18" s="54">
        <f>'E.2 SFAG'!U18+'E.5 Contingency'!U18</f>
        <v>2687713</v>
      </c>
      <c r="V18" s="54">
        <f>'E.2 SFAG'!V18+'E.5 Contingency'!V18</f>
        <v>996505</v>
      </c>
      <c r="W18" s="54">
        <f>'E.2 SFAG'!W18+'E.5 Contingency'!W18</f>
        <v>33144592</v>
      </c>
      <c r="X18" s="54">
        <f>'E.2 SFAG'!X18+'E.5 Contingency'!X18</f>
        <v>33144592</v>
      </c>
      <c r="Y18" s="54">
        <f>'E.2 SFAG'!Y18+'E.5 Contingency'!Y18</f>
        <v>0</v>
      </c>
      <c r="Z18" s="54">
        <f>'E.2 SFAG'!Z18+'E.5 Contingency'!Z18</f>
        <v>0</v>
      </c>
      <c r="AA18" s="54">
        <f>'E.2 SFAG'!AA18+'E.5 Contingency'!AA18</f>
        <v>0</v>
      </c>
      <c r="AB18" s="54">
        <f>'E.2 SFAG'!AB18+'E.5 Contingency'!AB18</f>
        <v>0</v>
      </c>
      <c r="AC18" s="54">
        <f>'E.2 SFAG'!AC18+'E.5 Contingency'!AC18</f>
        <v>290265</v>
      </c>
      <c r="AD18" s="54">
        <f>'E.2 SFAG'!AD18+'E.5 Contingency'!AD18</f>
        <v>0</v>
      </c>
      <c r="AE18" s="54">
        <f>'E.2 SFAG'!AE18+'E.5 Contingency'!AE18</f>
        <v>2696804</v>
      </c>
      <c r="AF18" s="54">
        <f>'E.2 SFAG'!AF18+'E.5 Contingency'!AF18</f>
        <v>3622982</v>
      </c>
      <c r="AG18" s="54">
        <f>'E.2 SFAG'!AG18+'E.5 Contingency'!AG18</f>
        <v>32619860</v>
      </c>
      <c r="AH18" s="54">
        <f>'E.2 SFAG'!AH18+'E.5 Contingency'!AH18</f>
        <v>2759252</v>
      </c>
      <c r="AI18" s="54">
        <f>'E.2 SFAG'!AI18+'E.5 Contingency'!AI18</f>
        <v>2759252</v>
      </c>
      <c r="AJ18" s="54">
        <f>'E.2 SFAG'!AJ18+'E.5 Contingency'!AJ18</f>
        <v>0</v>
      </c>
      <c r="AK18" s="54">
        <f>'E.2 SFAG'!AK18+'E.5 Contingency'!AK18</f>
        <v>0</v>
      </c>
      <c r="AL18" s="54">
        <f>'E.2 SFAG'!AL18+'E.5 Contingency'!AL18</f>
        <v>27233780</v>
      </c>
      <c r="AM18" s="54">
        <f>'E.2 SFAG'!AM18+'E.5 Contingency'!AM18</f>
        <v>24648929</v>
      </c>
      <c r="AN18" s="54">
        <f>'E.2 SFAG'!AN18+'E.5 Contingency'!AN18</f>
        <v>15231689</v>
      </c>
      <c r="AO18" s="54">
        <f>'E.2 SFAG'!AO18+'E.5 Contingency'!AO18</f>
        <v>0</v>
      </c>
      <c r="AP18" s="54">
        <f>'E.2 SFAG'!AP18+'E.5 Contingency'!AP18</f>
        <v>9417240</v>
      </c>
      <c r="AQ18" s="54">
        <f>'E.2 SFAG'!AQ18+'E.5 Contingency'!AQ18</f>
        <v>0</v>
      </c>
      <c r="AR18" s="54">
        <f>'E.2 SFAG'!AR18+'E.5 Contingency'!AR18</f>
        <v>149733840</v>
      </c>
      <c r="AS18" s="54">
        <f>'E.2 SFAG'!AS18+'E.5 Contingency'!AS18</f>
        <v>13405811</v>
      </c>
      <c r="AT18" s="54">
        <f>'E.2 SFAG'!AT18+'E.5 Contingency'!AT18</f>
        <v>18647276</v>
      </c>
    </row>
    <row r="19" spans="1:46" x14ac:dyDescent="0.35">
      <c r="A19" s="52" t="s">
        <v>16</v>
      </c>
      <c r="B19" s="54">
        <f>'E.2 SFAG'!B19+'E.5 Contingency'!B19</f>
        <v>130558068</v>
      </c>
      <c r="C19" s="54">
        <f>'E.2 SFAG'!C19+'E.5 Contingency'!C19</f>
        <v>26205412</v>
      </c>
      <c r="D19" s="54">
        <f>'E.2 SFAG'!D19+'E.5 Contingency'!D19</f>
        <v>12962008</v>
      </c>
      <c r="E19" s="54">
        <f>'E.2 SFAG'!E19+'E.5 Contingency'!E19</f>
        <v>91390648</v>
      </c>
      <c r="F19" s="54">
        <f>'E.2 SFAG'!F19+'E.5 Contingency'!F19</f>
        <v>866064</v>
      </c>
      <c r="G19" s="54">
        <f>'E.2 SFAG'!G19+'E.5 Contingency'!G19</f>
        <v>2099816</v>
      </c>
      <c r="H19" s="54">
        <f>'E.2 SFAG'!H19+'E.5 Contingency'!H19</f>
        <v>2099816</v>
      </c>
      <c r="I19" s="54">
        <f>'E.2 SFAG'!I19+'E.5 Contingency'!I19</f>
        <v>0</v>
      </c>
      <c r="J19" s="54">
        <f>'E.2 SFAG'!J19+'E.5 Contingency'!J19</f>
        <v>0</v>
      </c>
      <c r="K19" s="54">
        <f>'E.2 SFAG'!K19+'E.5 Contingency'!K19</f>
        <v>0</v>
      </c>
      <c r="L19" s="54">
        <f>'E.2 SFAG'!L19+'E.5 Contingency'!L19</f>
        <v>0</v>
      </c>
      <c r="M19" s="54">
        <f>'E.2 SFAG'!M19+'E.5 Contingency'!M19</f>
        <v>0</v>
      </c>
      <c r="N19" s="54">
        <f>'E.2 SFAG'!N19+'E.5 Contingency'!N19</f>
        <v>0</v>
      </c>
      <c r="O19" s="54">
        <f>'E.2 SFAG'!O19+'E.5 Contingency'!O19</f>
        <v>0</v>
      </c>
      <c r="P19" s="54">
        <f>'E.2 SFAG'!P19+'E.5 Contingency'!P19</f>
        <v>0</v>
      </c>
      <c r="Q19" s="54">
        <f>'E.2 SFAG'!Q19+'E.5 Contingency'!Q19</f>
        <v>0</v>
      </c>
      <c r="R19" s="54">
        <f>'E.2 SFAG'!R19+'E.5 Contingency'!R19</f>
        <v>4014963</v>
      </c>
      <c r="S19" s="54">
        <f>'E.2 SFAG'!S19+'E.5 Contingency'!S19</f>
        <v>0</v>
      </c>
      <c r="T19" s="54">
        <f>'E.2 SFAG'!T19+'E.5 Contingency'!T19</f>
        <v>0</v>
      </c>
      <c r="U19" s="54">
        <f>'E.2 SFAG'!U19+'E.5 Contingency'!U19</f>
        <v>4014963</v>
      </c>
      <c r="V19" s="54">
        <f>'E.2 SFAG'!V19+'E.5 Contingency'!V19</f>
        <v>194901</v>
      </c>
      <c r="W19" s="54">
        <f>'E.2 SFAG'!W19+'E.5 Contingency'!W19</f>
        <v>19442752</v>
      </c>
      <c r="X19" s="54">
        <f>'E.2 SFAG'!X19+'E.5 Contingency'!X19</f>
        <v>19442752</v>
      </c>
      <c r="Y19" s="54">
        <f>'E.2 SFAG'!Y19+'E.5 Contingency'!Y19</f>
        <v>0</v>
      </c>
      <c r="Z19" s="54">
        <f>'E.2 SFAG'!Z19+'E.5 Contingency'!Z19</f>
        <v>0</v>
      </c>
      <c r="AA19" s="54">
        <f>'E.2 SFAG'!AA19+'E.5 Contingency'!AA19</f>
        <v>0</v>
      </c>
      <c r="AB19" s="54">
        <f>'E.2 SFAG'!AB19+'E.5 Contingency'!AB19</f>
        <v>0</v>
      </c>
      <c r="AC19" s="54">
        <f>'E.2 SFAG'!AC19+'E.5 Contingency'!AC19</f>
        <v>346675</v>
      </c>
      <c r="AD19" s="54">
        <f>'E.2 SFAG'!AD19+'E.5 Contingency'!AD19</f>
        <v>0</v>
      </c>
      <c r="AE19" s="54">
        <f>'E.2 SFAG'!AE19+'E.5 Contingency'!AE19</f>
        <v>0</v>
      </c>
      <c r="AF19" s="54">
        <f>'E.2 SFAG'!AF19+'E.5 Contingency'!AF19</f>
        <v>1540272</v>
      </c>
      <c r="AG19" s="54">
        <f>'E.2 SFAG'!AG19+'E.5 Contingency'!AG19</f>
        <v>8729</v>
      </c>
      <c r="AH19" s="54">
        <f>'E.2 SFAG'!AH19+'E.5 Contingency'!AH19</f>
        <v>46659794</v>
      </c>
      <c r="AI19" s="54">
        <f>'E.2 SFAG'!AI19+'E.5 Contingency'!AI19</f>
        <v>44341591</v>
      </c>
      <c r="AJ19" s="54">
        <f>'E.2 SFAG'!AJ19+'E.5 Contingency'!AJ19</f>
        <v>0</v>
      </c>
      <c r="AK19" s="54">
        <f>'E.2 SFAG'!AK19+'E.5 Contingency'!AK19</f>
        <v>2318203</v>
      </c>
      <c r="AL19" s="54">
        <f>'E.2 SFAG'!AL19+'E.5 Contingency'!AL19</f>
        <v>0</v>
      </c>
      <c r="AM19" s="54">
        <f>'E.2 SFAG'!AM19+'E.5 Contingency'!AM19</f>
        <v>6940475</v>
      </c>
      <c r="AN19" s="54">
        <f>'E.2 SFAG'!AN19+'E.5 Contingency'!AN19</f>
        <v>3293032</v>
      </c>
      <c r="AO19" s="54">
        <f>'E.2 SFAG'!AO19+'E.5 Contingency'!AO19</f>
        <v>2840893</v>
      </c>
      <c r="AP19" s="54">
        <f>'E.2 SFAG'!AP19+'E.5 Contingency'!AP19</f>
        <v>806550</v>
      </c>
      <c r="AQ19" s="54">
        <f>'E.2 SFAG'!AQ19+'E.5 Contingency'!AQ19</f>
        <v>0</v>
      </c>
      <c r="AR19" s="54">
        <f>'E.2 SFAG'!AR19+'E.5 Contingency'!AR19</f>
        <v>81248377</v>
      </c>
      <c r="AS19" s="54">
        <f>'E.2 SFAG'!AS19+'E.5 Contingency'!AS19</f>
        <v>11008335</v>
      </c>
      <c r="AT19" s="54">
        <f>'E.2 SFAG'!AT19+'E.5 Contingency'!AT19</f>
        <v>0</v>
      </c>
    </row>
    <row r="20" spans="1:46" x14ac:dyDescent="0.35">
      <c r="A20" s="52" t="s">
        <v>69</v>
      </c>
      <c r="B20" s="54">
        <f>'E.2 SFAG'!B20+'E.5 Contingency'!B20</f>
        <v>101477697</v>
      </c>
      <c r="C20" s="54">
        <f>'E.2 SFAG'!C20+'E.5 Contingency'!C20</f>
        <v>0</v>
      </c>
      <c r="D20" s="54">
        <f>'E.2 SFAG'!D20+'E.5 Contingency'!D20</f>
        <v>10147769</v>
      </c>
      <c r="E20" s="54">
        <f>'E.2 SFAG'!E20+'E.5 Contingency'!E20</f>
        <v>91329928</v>
      </c>
      <c r="F20" s="54">
        <f>'E.2 SFAG'!F20+'E.5 Contingency'!F20</f>
        <v>72686229</v>
      </c>
      <c r="G20" s="54">
        <f>'E.2 SFAG'!G20+'E.5 Contingency'!G20</f>
        <v>13060506</v>
      </c>
      <c r="H20" s="54">
        <f>'E.2 SFAG'!H20+'E.5 Contingency'!H20</f>
        <v>13060506</v>
      </c>
      <c r="I20" s="54">
        <f>'E.2 SFAG'!I20+'E.5 Contingency'!I20</f>
        <v>0</v>
      </c>
      <c r="J20" s="54">
        <f>'E.2 SFAG'!J20+'E.5 Contingency'!J20</f>
        <v>36118385</v>
      </c>
      <c r="K20" s="54">
        <f>'E.2 SFAG'!K20+'E.5 Contingency'!K20</f>
        <v>36118385</v>
      </c>
      <c r="L20" s="54">
        <f>'E.2 SFAG'!L20+'E.5 Contingency'!L20</f>
        <v>0</v>
      </c>
      <c r="M20" s="54">
        <f>'E.2 SFAG'!M20+'E.5 Contingency'!M20</f>
        <v>0</v>
      </c>
      <c r="N20" s="54">
        <f>'E.2 SFAG'!N20+'E.5 Contingency'!N20</f>
        <v>882784</v>
      </c>
      <c r="O20" s="54">
        <f>'E.2 SFAG'!O20+'E.5 Contingency'!O20</f>
        <v>882784</v>
      </c>
      <c r="P20" s="54">
        <f>'E.2 SFAG'!P20+'E.5 Contingency'!P20</f>
        <v>0</v>
      </c>
      <c r="Q20" s="54">
        <f>'E.2 SFAG'!Q20+'E.5 Contingency'!Q20</f>
        <v>0</v>
      </c>
      <c r="R20" s="54">
        <f>'E.2 SFAG'!R20+'E.5 Contingency'!R20</f>
        <v>640632</v>
      </c>
      <c r="S20" s="54">
        <f>'E.2 SFAG'!S20+'E.5 Contingency'!S20</f>
        <v>0</v>
      </c>
      <c r="T20" s="54">
        <f>'E.2 SFAG'!T20+'E.5 Contingency'!T20</f>
        <v>315590</v>
      </c>
      <c r="U20" s="54">
        <f>'E.2 SFAG'!U20+'E.5 Contingency'!U20</f>
        <v>325042</v>
      </c>
      <c r="V20" s="54">
        <f>'E.2 SFAG'!V20+'E.5 Contingency'!V20</f>
        <v>1468335</v>
      </c>
      <c r="W20" s="54">
        <f>'E.2 SFAG'!W20+'E.5 Contingency'!W20</f>
        <v>0</v>
      </c>
      <c r="X20" s="54">
        <f>'E.2 SFAG'!X20+'E.5 Contingency'!X20</f>
        <v>0</v>
      </c>
      <c r="Y20" s="54">
        <f>'E.2 SFAG'!Y20+'E.5 Contingency'!Y20</f>
        <v>0</v>
      </c>
      <c r="Z20" s="54">
        <f>'E.2 SFAG'!Z20+'E.5 Contingency'!Z20</f>
        <v>0</v>
      </c>
      <c r="AA20" s="54">
        <f>'E.2 SFAG'!AA20+'E.5 Contingency'!AA20</f>
        <v>0</v>
      </c>
      <c r="AB20" s="54">
        <f>'E.2 SFAG'!AB20+'E.5 Contingency'!AB20</f>
        <v>0</v>
      </c>
      <c r="AC20" s="54">
        <f>'E.2 SFAG'!AC20+'E.5 Contingency'!AC20</f>
        <v>0</v>
      </c>
      <c r="AD20" s="54">
        <f>'E.2 SFAG'!AD20+'E.5 Contingency'!AD20</f>
        <v>3951579</v>
      </c>
      <c r="AE20" s="54">
        <f>'E.2 SFAG'!AE20+'E.5 Contingency'!AE20</f>
        <v>19481823</v>
      </c>
      <c r="AF20" s="54">
        <f>'E.2 SFAG'!AF20+'E.5 Contingency'!AF20</f>
        <v>0</v>
      </c>
      <c r="AG20" s="54">
        <f>'E.2 SFAG'!AG20+'E.5 Contingency'!AG20</f>
        <v>1180105</v>
      </c>
      <c r="AH20" s="54">
        <f>'E.2 SFAG'!AH20+'E.5 Contingency'!AH20</f>
        <v>5919766</v>
      </c>
      <c r="AI20" s="54">
        <f>'E.2 SFAG'!AI20+'E.5 Contingency'!AI20</f>
        <v>5919766</v>
      </c>
      <c r="AJ20" s="54">
        <f>'E.2 SFAG'!AJ20+'E.5 Contingency'!AJ20</f>
        <v>0</v>
      </c>
      <c r="AK20" s="54">
        <f>'E.2 SFAG'!AK20+'E.5 Contingency'!AK20</f>
        <v>0</v>
      </c>
      <c r="AL20" s="54">
        <f>'E.2 SFAG'!AL20+'E.5 Contingency'!AL20</f>
        <v>5867177</v>
      </c>
      <c r="AM20" s="54">
        <f>'E.2 SFAG'!AM20+'E.5 Contingency'!AM20</f>
        <v>14812149</v>
      </c>
      <c r="AN20" s="54">
        <f>'E.2 SFAG'!AN20+'E.5 Contingency'!AN20</f>
        <v>8366961</v>
      </c>
      <c r="AO20" s="54">
        <f>'E.2 SFAG'!AO20+'E.5 Contingency'!AO20</f>
        <v>4909491</v>
      </c>
      <c r="AP20" s="54">
        <f>'E.2 SFAG'!AP20+'E.5 Contingency'!AP20</f>
        <v>1535697</v>
      </c>
      <c r="AQ20" s="54">
        <f>'E.2 SFAG'!AQ20+'E.5 Contingency'!AQ20</f>
        <v>0</v>
      </c>
      <c r="AR20" s="54">
        <f>'E.2 SFAG'!AR20+'E.5 Contingency'!AR20</f>
        <v>103383241</v>
      </c>
      <c r="AS20" s="54">
        <f>'E.2 SFAG'!AS20+'E.5 Contingency'!AS20</f>
        <v>3567439</v>
      </c>
      <c r="AT20" s="54">
        <f>'E.2 SFAG'!AT20+'E.5 Contingency'!AT20</f>
        <v>57065477</v>
      </c>
    </row>
    <row r="21" spans="1:46" x14ac:dyDescent="0.35">
      <c r="A21" s="52" t="s">
        <v>18</v>
      </c>
      <c r="B21" s="54">
        <f>'E.2 SFAG'!B21+'E.5 Contingency'!B21</f>
        <v>180689420</v>
      </c>
      <c r="C21" s="54">
        <f>'E.2 SFAG'!C21+'E.5 Contingency'!C21</f>
        <v>0</v>
      </c>
      <c r="D21" s="54">
        <f>'E.2 SFAG'!D21+'E.5 Contingency'!D21</f>
        <v>0</v>
      </c>
      <c r="E21" s="54">
        <f>'E.2 SFAG'!E21+'E.5 Contingency'!E21</f>
        <v>180689420</v>
      </c>
      <c r="F21" s="54">
        <f>'E.2 SFAG'!F21+'E.5 Contingency'!F21</f>
        <v>48664217</v>
      </c>
      <c r="G21" s="54">
        <f>'E.2 SFAG'!G21+'E.5 Contingency'!G21</f>
        <v>143525635</v>
      </c>
      <c r="H21" s="54">
        <f>'E.2 SFAG'!H21+'E.5 Contingency'!H21</f>
        <v>15841287</v>
      </c>
      <c r="I21" s="54">
        <f>'E.2 SFAG'!I21+'E.5 Contingency'!I21</f>
        <v>127684348</v>
      </c>
      <c r="J21" s="54">
        <f>'E.2 SFAG'!J21+'E.5 Contingency'!J21</f>
        <v>0</v>
      </c>
      <c r="K21" s="54">
        <f>'E.2 SFAG'!K21+'E.5 Contingency'!K21</f>
        <v>0</v>
      </c>
      <c r="L21" s="54">
        <f>'E.2 SFAG'!L21+'E.5 Contingency'!L21</f>
        <v>0</v>
      </c>
      <c r="M21" s="54">
        <f>'E.2 SFAG'!M21+'E.5 Contingency'!M21</f>
        <v>0</v>
      </c>
      <c r="N21" s="54">
        <f>'E.2 SFAG'!N21+'E.5 Contingency'!N21</f>
        <v>0</v>
      </c>
      <c r="O21" s="54">
        <f>'E.2 SFAG'!O21+'E.5 Contingency'!O21</f>
        <v>0</v>
      </c>
      <c r="P21" s="54">
        <f>'E.2 SFAG'!P21+'E.5 Contingency'!P21</f>
        <v>0</v>
      </c>
      <c r="Q21" s="54">
        <f>'E.2 SFAG'!Q21+'E.5 Contingency'!Q21</f>
        <v>0</v>
      </c>
      <c r="R21" s="54">
        <f>'E.2 SFAG'!R21+'E.5 Contingency'!R21</f>
        <v>25925679</v>
      </c>
      <c r="S21" s="54">
        <f>'E.2 SFAG'!S21+'E.5 Contingency'!S21</f>
        <v>8180205</v>
      </c>
      <c r="T21" s="54">
        <f>'E.2 SFAG'!T21+'E.5 Contingency'!T21</f>
        <v>115702</v>
      </c>
      <c r="U21" s="54">
        <f>'E.2 SFAG'!U21+'E.5 Contingency'!U21</f>
        <v>17629772</v>
      </c>
      <c r="V21" s="54">
        <f>'E.2 SFAG'!V21+'E.5 Contingency'!V21</f>
        <v>0</v>
      </c>
      <c r="W21" s="54">
        <f>'E.2 SFAG'!W21+'E.5 Contingency'!W21</f>
        <v>6310189</v>
      </c>
      <c r="X21" s="54">
        <f>'E.2 SFAG'!X21+'E.5 Contingency'!X21</f>
        <v>6310189</v>
      </c>
      <c r="Y21" s="54">
        <f>'E.2 SFAG'!Y21+'E.5 Contingency'!Y21</f>
        <v>0</v>
      </c>
      <c r="Z21" s="54">
        <f>'E.2 SFAG'!Z21+'E.5 Contingency'!Z21</f>
        <v>0</v>
      </c>
      <c r="AA21" s="54">
        <f>'E.2 SFAG'!AA21+'E.5 Contingency'!AA21</f>
        <v>0</v>
      </c>
      <c r="AB21" s="54">
        <f>'E.2 SFAG'!AB21+'E.5 Contingency'!AB21</f>
        <v>0</v>
      </c>
      <c r="AC21" s="54">
        <f>'E.2 SFAG'!AC21+'E.5 Contingency'!AC21</f>
        <v>0</v>
      </c>
      <c r="AD21" s="54">
        <f>'E.2 SFAG'!AD21+'E.5 Contingency'!AD21</f>
        <v>2830265</v>
      </c>
      <c r="AE21" s="54">
        <f>'E.2 SFAG'!AE21+'E.5 Contingency'!AE21</f>
        <v>0</v>
      </c>
      <c r="AF21" s="54">
        <f>'E.2 SFAG'!AF21+'E.5 Contingency'!AF21</f>
        <v>0</v>
      </c>
      <c r="AG21" s="54">
        <f>'E.2 SFAG'!AG21+'E.5 Contingency'!AG21</f>
        <v>0</v>
      </c>
      <c r="AH21" s="54">
        <f>'E.2 SFAG'!AH21+'E.5 Contingency'!AH21</f>
        <v>0</v>
      </c>
      <c r="AI21" s="54">
        <f>'E.2 SFAG'!AI21+'E.5 Contingency'!AI21</f>
        <v>0</v>
      </c>
      <c r="AJ21" s="54">
        <f>'E.2 SFAG'!AJ21+'E.5 Contingency'!AJ21</f>
        <v>0</v>
      </c>
      <c r="AK21" s="54">
        <f>'E.2 SFAG'!AK21+'E.5 Contingency'!AK21</f>
        <v>0</v>
      </c>
      <c r="AL21" s="54">
        <f>'E.2 SFAG'!AL21+'E.5 Contingency'!AL21</f>
        <v>0</v>
      </c>
      <c r="AM21" s="54">
        <f>'E.2 SFAG'!AM21+'E.5 Contingency'!AM21</f>
        <v>11951898</v>
      </c>
      <c r="AN21" s="54">
        <f>'E.2 SFAG'!AN21+'E.5 Contingency'!AN21</f>
        <v>9738314</v>
      </c>
      <c r="AO21" s="54">
        <f>'E.2 SFAG'!AO21+'E.5 Contingency'!AO21</f>
        <v>0</v>
      </c>
      <c r="AP21" s="54">
        <f>'E.2 SFAG'!AP21+'E.5 Contingency'!AP21</f>
        <v>2213584</v>
      </c>
      <c r="AQ21" s="54">
        <f>'E.2 SFAG'!AQ21+'E.5 Contingency'!AQ21</f>
        <v>0</v>
      </c>
      <c r="AR21" s="54">
        <f>'E.2 SFAG'!AR21+'E.5 Contingency'!AR21</f>
        <v>190543666</v>
      </c>
      <c r="AS21" s="54">
        <f>'E.2 SFAG'!AS21+'E.5 Contingency'!AS21</f>
        <v>0</v>
      </c>
      <c r="AT21" s="54">
        <f>'E.2 SFAG'!AT21+'E.5 Contingency'!AT21</f>
        <v>38809971</v>
      </c>
    </row>
    <row r="22" spans="1:46" x14ac:dyDescent="0.35">
      <c r="A22" s="52" t="s">
        <v>70</v>
      </c>
      <c r="B22" s="54">
        <f>'E.2 SFAG'!B22+'E.5 Contingency'!B22</f>
        <v>163430877</v>
      </c>
      <c r="C22" s="54">
        <f>'E.2 SFAG'!C22+'E.5 Contingency'!C22</f>
        <v>0</v>
      </c>
      <c r="D22" s="54">
        <f>'E.2 SFAG'!D22+'E.5 Contingency'!D22</f>
        <v>16343088</v>
      </c>
      <c r="E22" s="54">
        <f>'E.2 SFAG'!E22+'E.5 Contingency'!E22</f>
        <v>147087789</v>
      </c>
      <c r="F22" s="54">
        <f>'E.2 SFAG'!F22+'E.5 Contingency'!F22</f>
        <v>45543095</v>
      </c>
      <c r="G22" s="54">
        <f>'E.2 SFAG'!G22+'E.5 Contingency'!G22</f>
        <v>15121806</v>
      </c>
      <c r="H22" s="54">
        <f>'E.2 SFAG'!H22+'E.5 Contingency'!H22</f>
        <v>15121806</v>
      </c>
      <c r="I22" s="54">
        <f>'E.2 SFAG'!I22+'E.5 Contingency'!I22</f>
        <v>0</v>
      </c>
      <c r="J22" s="54">
        <f>'E.2 SFAG'!J22+'E.5 Contingency'!J22</f>
        <v>0</v>
      </c>
      <c r="K22" s="54">
        <f>'E.2 SFAG'!K22+'E.5 Contingency'!K22</f>
        <v>0</v>
      </c>
      <c r="L22" s="54">
        <f>'E.2 SFAG'!L22+'E.5 Contingency'!L22</f>
        <v>0</v>
      </c>
      <c r="M22" s="54">
        <f>'E.2 SFAG'!M22+'E.5 Contingency'!M22</f>
        <v>0</v>
      </c>
      <c r="N22" s="54">
        <f>'E.2 SFAG'!N22+'E.5 Contingency'!N22</f>
        <v>6898280</v>
      </c>
      <c r="O22" s="54">
        <f>'E.2 SFAG'!O22+'E.5 Contingency'!O22</f>
        <v>0</v>
      </c>
      <c r="P22" s="54">
        <f>'E.2 SFAG'!P22+'E.5 Contingency'!P22</f>
        <v>0</v>
      </c>
      <c r="Q22" s="54">
        <f>'E.2 SFAG'!Q22+'E.5 Contingency'!Q22</f>
        <v>6898280</v>
      </c>
      <c r="R22" s="54">
        <f>'E.2 SFAG'!R22+'E.5 Contingency'!R22</f>
        <v>3819135</v>
      </c>
      <c r="S22" s="54">
        <f>'E.2 SFAG'!S22+'E.5 Contingency'!S22</f>
        <v>0</v>
      </c>
      <c r="T22" s="54">
        <f>'E.2 SFAG'!T22+'E.5 Contingency'!T22</f>
        <v>3819135</v>
      </c>
      <c r="U22" s="54">
        <f>'E.2 SFAG'!U22+'E.5 Contingency'!U22</f>
        <v>0</v>
      </c>
      <c r="V22" s="54">
        <f>'E.2 SFAG'!V22+'E.5 Contingency'!V22</f>
        <v>585524</v>
      </c>
      <c r="W22" s="54">
        <f>'E.2 SFAG'!W22+'E.5 Contingency'!W22</f>
        <v>44918148</v>
      </c>
      <c r="X22" s="54">
        <f>'E.2 SFAG'!X22+'E.5 Contingency'!X22</f>
        <v>0</v>
      </c>
      <c r="Y22" s="54">
        <f>'E.2 SFAG'!Y22+'E.5 Contingency'!Y22</f>
        <v>44918148</v>
      </c>
      <c r="Z22" s="54">
        <f>'E.2 SFAG'!Z22+'E.5 Contingency'!Z22</f>
        <v>0</v>
      </c>
      <c r="AA22" s="54">
        <f>'E.2 SFAG'!AA22+'E.5 Contingency'!AA22</f>
        <v>0</v>
      </c>
      <c r="AB22" s="54">
        <f>'E.2 SFAG'!AB22+'E.5 Contingency'!AB22</f>
        <v>0</v>
      </c>
      <c r="AC22" s="54">
        <f>'E.2 SFAG'!AC22+'E.5 Contingency'!AC22</f>
        <v>0</v>
      </c>
      <c r="AD22" s="54">
        <f>'E.2 SFAG'!AD22+'E.5 Contingency'!AD22</f>
        <v>5787200</v>
      </c>
      <c r="AE22" s="54">
        <f>'E.2 SFAG'!AE22+'E.5 Contingency'!AE22</f>
        <v>810000</v>
      </c>
      <c r="AF22" s="54">
        <f>'E.2 SFAG'!AF22+'E.5 Contingency'!AF22</f>
        <v>584565</v>
      </c>
      <c r="AG22" s="54">
        <f>'E.2 SFAG'!AG22+'E.5 Contingency'!AG22</f>
        <v>537757</v>
      </c>
      <c r="AH22" s="54">
        <f>'E.2 SFAG'!AH22+'E.5 Contingency'!AH22</f>
        <v>26962641</v>
      </c>
      <c r="AI22" s="54">
        <f>'E.2 SFAG'!AI22+'E.5 Contingency'!AI22</f>
        <v>540131</v>
      </c>
      <c r="AJ22" s="54">
        <f>'E.2 SFAG'!AJ22+'E.5 Contingency'!AJ22</f>
        <v>0</v>
      </c>
      <c r="AK22" s="54">
        <f>'E.2 SFAG'!AK22+'E.5 Contingency'!AK22</f>
        <v>26422510</v>
      </c>
      <c r="AL22" s="54">
        <f>'E.2 SFAG'!AL22+'E.5 Contingency'!AL22</f>
        <v>2589368</v>
      </c>
      <c r="AM22" s="54">
        <f>'E.2 SFAG'!AM22+'E.5 Contingency'!AM22</f>
        <v>18641896</v>
      </c>
      <c r="AN22" s="54">
        <f>'E.2 SFAG'!AN22+'E.5 Contingency'!AN22</f>
        <v>9933680</v>
      </c>
      <c r="AO22" s="54">
        <f>'E.2 SFAG'!AO22+'E.5 Contingency'!AO22</f>
        <v>1793474</v>
      </c>
      <c r="AP22" s="54">
        <f>'E.2 SFAG'!AP22+'E.5 Contingency'!AP22</f>
        <v>6914742</v>
      </c>
      <c r="AQ22" s="54">
        <f>'E.2 SFAG'!AQ22+'E.5 Contingency'!AQ22</f>
        <v>0</v>
      </c>
      <c r="AR22" s="54">
        <f>'E.2 SFAG'!AR22+'E.5 Contingency'!AR22</f>
        <v>127256320</v>
      </c>
      <c r="AS22" s="54">
        <f>'E.2 SFAG'!AS22+'E.5 Contingency'!AS22</f>
        <v>0</v>
      </c>
      <c r="AT22" s="54">
        <f>'E.2 SFAG'!AT22+'E.5 Contingency'!AT22</f>
        <v>65374564</v>
      </c>
    </row>
    <row r="23" spans="1:46" x14ac:dyDescent="0.35">
      <c r="A23" s="52" t="s">
        <v>20</v>
      </c>
      <c r="B23" s="54">
        <f>'E.2 SFAG'!B23+'E.5 Contingency'!B23</f>
        <v>76983597</v>
      </c>
      <c r="C23" s="54">
        <f>'E.2 SFAG'!C23+'E.5 Contingency'!C23</f>
        <v>9287097</v>
      </c>
      <c r="D23" s="54">
        <f>'E.2 SFAG'!D23+'E.5 Contingency'!D23</f>
        <v>7698360</v>
      </c>
      <c r="E23" s="54">
        <f>'E.2 SFAG'!E23+'E.5 Contingency'!E23</f>
        <v>59998140</v>
      </c>
      <c r="F23" s="54">
        <f>'E.2 SFAG'!F23+'E.5 Contingency'!F23</f>
        <v>128352969</v>
      </c>
      <c r="G23" s="54">
        <f>'E.2 SFAG'!G23+'E.5 Contingency'!G23</f>
        <v>16729635</v>
      </c>
      <c r="H23" s="54">
        <f>'E.2 SFAG'!H23+'E.5 Contingency'!H23</f>
        <v>16729635</v>
      </c>
      <c r="I23" s="54">
        <f>'E.2 SFAG'!I23+'E.5 Contingency'!I23</f>
        <v>0</v>
      </c>
      <c r="J23" s="54">
        <f>'E.2 SFAG'!J23+'E.5 Contingency'!J23</f>
        <v>0</v>
      </c>
      <c r="K23" s="54">
        <f>'E.2 SFAG'!K23+'E.5 Contingency'!K23</f>
        <v>0</v>
      </c>
      <c r="L23" s="54">
        <f>'E.2 SFAG'!L23+'E.5 Contingency'!L23</f>
        <v>0</v>
      </c>
      <c r="M23" s="54">
        <f>'E.2 SFAG'!M23+'E.5 Contingency'!M23</f>
        <v>0</v>
      </c>
      <c r="N23" s="54">
        <f>'E.2 SFAG'!N23+'E.5 Contingency'!N23</f>
        <v>0</v>
      </c>
      <c r="O23" s="54">
        <f>'E.2 SFAG'!O23+'E.5 Contingency'!O23</f>
        <v>0</v>
      </c>
      <c r="P23" s="54">
        <f>'E.2 SFAG'!P23+'E.5 Contingency'!P23</f>
        <v>0</v>
      </c>
      <c r="Q23" s="54">
        <f>'E.2 SFAG'!Q23+'E.5 Contingency'!Q23</f>
        <v>0</v>
      </c>
      <c r="R23" s="54">
        <f>'E.2 SFAG'!R23+'E.5 Contingency'!R23</f>
        <v>11060944</v>
      </c>
      <c r="S23" s="54">
        <f>'E.2 SFAG'!S23+'E.5 Contingency'!S23</f>
        <v>74465</v>
      </c>
      <c r="T23" s="54">
        <f>'E.2 SFAG'!T23+'E.5 Contingency'!T23</f>
        <v>648113</v>
      </c>
      <c r="U23" s="54">
        <f>'E.2 SFAG'!U23+'E.5 Contingency'!U23</f>
        <v>10338366</v>
      </c>
      <c r="V23" s="54">
        <f>'E.2 SFAG'!V23+'E.5 Contingency'!V23</f>
        <v>2749825</v>
      </c>
      <c r="W23" s="54">
        <f>'E.2 SFAG'!W23+'E.5 Contingency'!W23</f>
        <v>9445895</v>
      </c>
      <c r="X23" s="54">
        <f>'E.2 SFAG'!X23+'E.5 Contingency'!X23</f>
        <v>8938804</v>
      </c>
      <c r="Y23" s="54">
        <f>'E.2 SFAG'!Y23+'E.5 Contingency'!Y23</f>
        <v>507091</v>
      </c>
      <c r="Z23" s="54">
        <f>'E.2 SFAG'!Z23+'E.5 Contingency'!Z23</f>
        <v>288729</v>
      </c>
      <c r="AA23" s="54">
        <f>'E.2 SFAG'!AA23+'E.5 Contingency'!AA23</f>
        <v>7039377</v>
      </c>
      <c r="AB23" s="54">
        <f>'E.2 SFAG'!AB23+'E.5 Contingency'!AB23</f>
        <v>0</v>
      </c>
      <c r="AC23" s="54">
        <f>'E.2 SFAG'!AC23+'E.5 Contingency'!AC23</f>
        <v>1575358</v>
      </c>
      <c r="AD23" s="54">
        <f>'E.2 SFAG'!AD23+'E.5 Contingency'!AD23</f>
        <v>1715306</v>
      </c>
      <c r="AE23" s="54">
        <f>'E.2 SFAG'!AE23+'E.5 Contingency'!AE23</f>
        <v>8732621</v>
      </c>
      <c r="AF23" s="54">
        <f>'E.2 SFAG'!AF23+'E.5 Contingency'!AF23</f>
        <v>0</v>
      </c>
      <c r="AG23" s="54">
        <f>'E.2 SFAG'!AG23+'E.5 Contingency'!AG23</f>
        <v>0</v>
      </c>
      <c r="AH23" s="54">
        <f>'E.2 SFAG'!AH23+'E.5 Contingency'!AH23</f>
        <v>6126603</v>
      </c>
      <c r="AI23" s="54">
        <f>'E.2 SFAG'!AI23+'E.5 Contingency'!AI23</f>
        <v>6108395</v>
      </c>
      <c r="AJ23" s="54">
        <f>'E.2 SFAG'!AJ23+'E.5 Contingency'!AJ23</f>
        <v>0</v>
      </c>
      <c r="AK23" s="54">
        <f>'E.2 SFAG'!AK23+'E.5 Contingency'!AK23</f>
        <v>18208</v>
      </c>
      <c r="AL23" s="54">
        <f>'E.2 SFAG'!AL23+'E.5 Contingency'!AL23</f>
        <v>274818</v>
      </c>
      <c r="AM23" s="54">
        <f>'E.2 SFAG'!AM23+'E.5 Contingency'!AM23</f>
        <v>7236968</v>
      </c>
      <c r="AN23" s="54">
        <f>'E.2 SFAG'!AN23+'E.5 Contingency'!AN23</f>
        <v>3152012</v>
      </c>
      <c r="AO23" s="54">
        <f>'E.2 SFAG'!AO23+'E.5 Contingency'!AO23</f>
        <v>2184484</v>
      </c>
      <c r="AP23" s="54">
        <f>'E.2 SFAG'!AP23+'E.5 Contingency'!AP23</f>
        <v>1900472</v>
      </c>
      <c r="AQ23" s="54">
        <f>'E.2 SFAG'!AQ23+'E.5 Contingency'!AQ23</f>
        <v>0</v>
      </c>
      <c r="AR23" s="54">
        <f>'E.2 SFAG'!AR23+'E.5 Contingency'!AR23</f>
        <v>72976079</v>
      </c>
      <c r="AS23" s="54">
        <f>'E.2 SFAG'!AS23+'E.5 Contingency'!AS23</f>
        <v>22300389</v>
      </c>
      <c r="AT23" s="54">
        <f>'E.2 SFAG'!AT23+'E.5 Contingency'!AT23</f>
        <v>93074641</v>
      </c>
    </row>
    <row r="24" spans="1:46" x14ac:dyDescent="0.35">
      <c r="A24" s="52" t="s">
        <v>21</v>
      </c>
      <c r="B24" s="54">
        <f>'E.2 SFAG'!B24+'E.5 Contingency'!B24</f>
        <v>255543913</v>
      </c>
      <c r="C24" s="54">
        <f>'E.2 SFAG'!C24+'E.5 Contingency'!C24</f>
        <v>0</v>
      </c>
      <c r="D24" s="54">
        <f>'E.2 SFAG'!D24+'E.5 Contingency'!D24</f>
        <v>22834201</v>
      </c>
      <c r="E24" s="54">
        <f>'E.2 SFAG'!E24+'E.5 Contingency'!E24</f>
        <v>205507807</v>
      </c>
      <c r="F24" s="54">
        <f>'E.2 SFAG'!F24+'E.5 Contingency'!F24</f>
        <v>29525081</v>
      </c>
      <c r="G24" s="54">
        <f>'E.2 SFAG'!G24+'E.5 Contingency'!G24</f>
        <v>146516639</v>
      </c>
      <c r="H24" s="54">
        <f>'E.2 SFAG'!H24+'E.5 Contingency'!H24</f>
        <v>128559484</v>
      </c>
      <c r="I24" s="54">
        <f>'E.2 SFAG'!I24+'E.5 Contingency'!I24</f>
        <v>17957155</v>
      </c>
      <c r="J24" s="54">
        <f>'E.2 SFAG'!J24+'E.5 Contingency'!J24</f>
        <v>0</v>
      </c>
      <c r="K24" s="54">
        <f>'E.2 SFAG'!K24+'E.5 Contingency'!K24</f>
        <v>0</v>
      </c>
      <c r="L24" s="54">
        <f>'E.2 SFAG'!L24+'E.5 Contingency'!L24</f>
        <v>0</v>
      </c>
      <c r="M24" s="54">
        <f>'E.2 SFAG'!M24+'E.5 Contingency'!M24</f>
        <v>0</v>
      </c>
      <c r="N24" s="54">
        <f>'E.2 SFAG'!N24+'E.5 Contingency'!N24</f>
        <v>0</v>
      </c>
      <c r="O24" s="54">
        <f>'E.2 SFAG'!O24+'E.5 Contingency'!O24</f>
        <v>0</v>
      </c>
      <c r="P24" s="54">
        <f>'E.2 SFAG'!P24+'E.5 Contingency'!P24</f>
        <v>0</v>
      </c>
      <c r="Q24" s="54">
        <f>'E.2 SFAG'!Q24+'E.5 Contingency'!Q24</f>
        <v>0</v>
      </c>
      <c r="R24" s="54">
        <f>'E.2 SFAG'!R24+'E.5 Contingency'!R24</f>
        <v>30386690</v>
      </c>
      <c r="S24" s="54">
        <f>'E.2 SFAG'!S24+'E.5 Contingency'!S24</f>
        <v>7771311</v>
      </c>
      <c r="T24" s="54">
        <f>'E.2 SFAG'!T24+'E.5 Contingency'!T24</f>
        <v>3741026</v>
      </c>
      <c r="U24" s="54">
        <f>'E.2 SFAG'!U24+'E.5 Contingency'!U24</f>
        <v>18874353</v>
      </c>
      <c r="V24" s="54">
        <f>'E.2 SFAG'!V24+'E.5 Contingency'!V24</f>
        <v>4306315</v>
      </c>
      <c r="W24" s="54">
        <f>'E.2 SFAG'!W24+'E.5 Contingency'!W24</f>
        <v>5068717</v>
      </c>
      <c r="X24" s="54">
        <f>'E.2 SFAG'!X24+'E.5 Contingency'!X24</f>
        <v>5068717</v>
      </c>
      <c r="Y24" s="54">
        <f>'E.2 SFAG'!Y24+'E.5 Contingency'!Y24</f>
        <v>0</v>
      </c>
      <c r="Z24" s="54">
        <f>'E.2 SFAG'!Z24+'E.5 Contingency'!Z24</f>
        <v>0</v>
      </c>
      <c r="AA24" s="54">
        <f>'E.2 SFAG'!AA24+'E.5 Contingency'!AA24</f>
        <v>0</v>
      </c>
      <c r="AB24" s="54">
        <f>'E.2 SFAG'!AB24+'E.5 Contingency'!AB24</f>
        <v>0</v>
      </c>
      <c r="AC24" s="54">
        <f>'E.2 SFAG'!AC24+'E.5 Contingency'!AC24</f>
        <v>5621867</v>
      </c>
      <c r="AD24" s="54">
        <f>'E.2 SFAG'!AD24+'E.5 Contingency'!AD24</f>
        <v>0</v>
      </c>
      <c r="AE24" s="54">
        <f>'E.2 SFAG'!AE24+'E.5 Contingency'!AE24</f>
        <v>0</v>
      </c>
      <c r="AF24" s="54">
        <f>'E.2 SFAG'!AF24+'E.5 Contingency'!AF24</f>
        <v>0</v>
      </c>
      <c r="AG24" s="54">
        <f>'E.2 SFAG'!AG24+'E.5 Contingency'!AG24</f>
        <v>868539</v>
      </c>
      <c r="AH24" s="54">
        <f>'E.2 SFAG'!AH24+'E.5 Contingency'!AH24</f>
        <v>29922512</v>
      </c>
      <c r="AI24" s="54">
        <f>'E.2 SFAG'!AI24+'E.5 Contingency'!AI24</f>
        <v>27082976</v>
      </c>
      <c r="AJ24" s="54">
        <f>'E.2 SFAG'!AJ24+'E.5 Contingency'!AJ24</f>
        <v>0</v>
      </c>
      <c r="AK24" s="54">
        <f>'E.2 SFAG'!AK24+'E.5 Contingency'!AK24</f>
        <v>2839536</v>
      </c>
      <c r="AL24" s="54">
        <f>'E.2 SFAG'!AL24+'E.5 Contingency'!AL24</f>
        <v>1049232</v>
      </c>
      <c r="AM24" s="54">
        <f>'E.2 SFAG'!AM24+'E.5 Contingency'!AM24</f>
        <v>38443524</v>
      </c>
      <c r="AN24" s="54">
        <f>'E.2 SFAG'!AN24+'E.5 Contingency'!AN24</f>
        <v>19053850</v>
      </c>
      <c r="AO24" s="54">
        <f>'E.2 SFAG'!AO24+'E.5 Contingency'!AO24</f>
        <v>15763657</v>
      </c>
      <c r="AP24" s="54">
        <f>'E.2 SFAG'!AP24+'E.5 Contingency'!AP24</f>
        <v>3626017</v>
      </c>
      <c r="AQ24" s="54">
        <f>'E.2 SFAG'!AQ24+'E.5 Contingency'!AQ24</f>
        <v>0</v>
      </c>
      <c r="AR24" s="54">
        <f>'E.2 SFAG'!AR24+'E.5 Contingency'!AR24</f>
        <v>262184035</v>
      </c>
      <c r="AS24" s="54">
        <f>'E.2 SFAG'!AS24+'E.5 Contingency'!AS24</f>
        <v>0</v>
      </c>
      <c r="AT24" s="54">
        <f>'E.2 SFAG'!AT24+'E.5 Contingency'!AT24</f>
        <v>50758</v>
      </c>
    </row>
    <row r="25" spans="1:46" x14ac:dyDescent="0.35">
      <c r="A25" s="52" t="s">
        <v>22</v>
      </c>
      <c r="B25" s="54">
        <f>'E.2 SFAG'!B25+'E.5 Contingency'!B25</f>
        <v>512398524</v>
      </c>
      <c r="C25" s="54">
        <f>'E.2 SFAG'!C25+'E.5 Contingency'!C25</f>
        <v>91570224</v>
      </c>
      <c r="D25" s="54">
        <f>'E.2 SFAG'!D25+'E.5 Contingency'!D25</f>
        <v>45785519</v>
      </c>
      <c r="E25" s="54">
        <f>'E.2 SFAG'!E25+'E.5 Contingency'!E25</f>
        <v>320499448</v>
      </c>
      <c r="F25" s="54">
        <f>'E.2 SFAG'!F25+'E.5 Contingency'!F25</f>
        <v>0</v>
      </c>
      <c r="G25" s="54">
        <f>'E.2 SFAG'!G25+'E.5 Contingency'!G25</f>
        <v>56391131</v>
      </c>
      <c r="H25" s="54">
        <f>'E.2 SFAG'!H25+'E.5 Contingency'!H25</f>
        <v>56391131</v>
      </c>
      <c r="I25" s="54">
        <f>'E.2 SFAG'!I25+'E.5 Contingency'!I25</f>
        <v>0</v>
      </c>
      <c r="J25" s="54">
        <f>'E.2 SFAG'!J25+'E.5 Contingency'!J25</f>
        <v>0</v>
      </c>
      <c r="K25" s="54">
        <f>'E.2 SFAG'!K25+'E.5 Contingency'!K25</f>
        <v>0</v>
      </c>
      <c r="L25" s="54">
        <f>'E.2 SFAG'!L25+'E.5 Contingency'!L25</f>
        <v>0</v>
      </c>
      <c r="M25" s="54">
        <f>'E.2 SFAG'!M25+'E.5 Contingency'!M25</f>
        <v>0</v>
      </c>
      <c r="N25" s="54">
        <f>'E.2 SFAG'!N25+'E.5 Contingency'!N25</f>
        <v>0</v>
      </c>
      <c r="O25" s="54">
        <f>'E.2 SFAG'!O25+'E.5 Contingency'!O25</f>
        <v>0</v>
      </c>
      <c r="P25" s="54">
        <f>'E.2 SFAG'!P25+'E.5 Contingency'!P25</f>
        <v>0</v>
      </c>
      <c r="Q25" s="54">
        <f>'E.2 SFAG'!Q25+'E.5 Contingency'!Q25</f>
        <v>0</v>
      </c>
      <c r="R25" s="54">
        <f>'E.2 SFAG'!R25+'E.5 Contingency'!R25</f>
        <v>189774522</v>
      </c>
      <c r="S25" s="54">
        <f>'E.2 SFAG'!S25+'E.5 Contingency'!S25</f>
        <v>0</v>
      </c>
      <c r="T25" s="54">
        <f>'E.2 SFAG'!T25+'E.5 Contingency'!T25</f>
        <v>189774522</v>
      </c>
      <c r="U25" s="54">
        <f>'E.2 SFAG'!U25+'E.5 Contingency'!U25</f>
        <v>0</v>
      </c>
      <c r="V25" s="54">
        <f>'E.2 SFAG'!V25+'E.5 Contingency'!V25</f>
        <v>0</v>
      </c>
      <c r="W25" s="54">
        <f>'E.2 SFAG'!W25+'E.5 Contingency'!W25</f>
        <v>128877128</v>
      </c>
      <c r="X25" s="54">
        <f>'E.2 SFAG'!X25+'E.5 Contingency'!X25</f>
        <v>128877128</v>
      </c>
      <c r="Y25" s="54">
        <f>'E.2 SFAG'!Y25+'E.5 Contingency'!Y25</f>
        <v>0</v>
      </c>
      <c r="Z25" s="54">
        <f>'E.2 SFAG'!Z25+'E.5 Contingency'!Z25</f>
        <v>0</v>
      </c>
      <c r="AA25" s="54">
        <f>'E.2 SFAG'!AA25+'E.5 Contingency'!AA25</f>
        <v>0</v>
      </c>
      <c r="AB25" s="54">
        <f>'E.2 SFAG'!AB25+'E.5 Contingency'!AB25</f>
        <v>0</v>
      </c>
      <c r="AC25" s="54">
        <f>'E.2 SFAG'!AC25+'E.5 Contingency'!AC25</f>
        <v>0</v>
      </c>
      <c r="AD25" s="54">
        <f>'E.2 SFAG'!AD25+'E.5 Contingency'!AD25</f>
        <v>0</v>
      </c>
      <c r="AE25" s="54">
        <f>'E.2 SFAG'!AE25+'E.5 Contingency'!AE25</f>
        <v>0</v>
      </c>
      <c r="AF25" s="54">
        <f>'E.2 SFAG'!AF25+'E.5 Contingency'!AF25</f>
        <v>0</v>
      </c>
      <c r="AG25" s="54">
        <f>'E.2 SFAG'!AG25+'E.5 Contingency'!AG25</f>
        <v>0</v>
      </c>
      <c r="AH25" s="54">
        <f>'E.2 SFAG'!AH25+'E.5 Contingency'!AH25</f>
        <v>0</v>
      </c>
      <c r="AI25" s="54">
        <f>'E.2 SFAG'!AI25+'E.5 Contingency'!AI25</f>
        <v>0</v>
      </c>
      <c r="AJ25" s="54">
        <f>'E.2 SFAG'!AJ25+'E.5 Contingency'!AJ25</f>
        <v>0</v>
      </c>
      <c r="AK25" s="54">
        <f>'E.2 SFAG'!AK25+'E.5 Contingency'!AK25</f>
        <v>0</v>
      </c>
      <c r="AL25" s="54">
        <f>'E.2 SFAG'!AL25+'E.5 Contingency'!AL25</f>
        <v>0</v>
      </c>
      <c r="AM25" s="54">
        <f>'E.2 SFAG'!AM25+'E.5 Contingency'!AM25</f>
        <v>0</v>
      </c>
      <c r="AN25" s="54">
        <f>'E.2 SFAG'!AN25+'E.5 Contingency'!AN25</f>
        <v>0</v>
      </c>
      <c r="AO25" s="54">
        <f>'E.2 SFAG'!AO25+'E.5 Contingency'!AO25</f>
        <v>0</v>
      </c>
      <c r="AP25" s="54">
        <f>'E.2 SFAG'!AP25+'E.5 Contingency'!AP25</f>
        <v>0</v>
      </c>
      <c r="AQ25" s="54">
        <f>'E.2 SFAG'!AQ25+'E.5 Contingency'!AQ25</f>
        <v>0</v>
      </c>
      <c r="AR25" s="54">
        <f>'E.2 SFAG'!AR25+'E.5 Contingency'!AR25</f>
        <v>375042781</v>
      </c>
      <c r="AS25" s="54">
        <f>'E.2 SFAG'!AS25+'E.5 Contingency'!AS25</f>
        <v>0</v>
      </c>
      <c r="AT25" s="54">
        <f>'E.2 SFAG'!AT25+'E.5 Contingency'!AT25</f>
        <v>0</v>
      </c>
    </row>
    <row r="26" spans="1:46" x14ac:dyDescent="0.35">
      <c r="A26" s="52" t="s">
        <v>23</v>
      </c>
      <c r="B26" s="54">
        <f>'E.2 SFAG'!B26+'E.5 Contingency'!B26</f>
        <v>772794194</v>
      </c>
      <c r="C26" s="54">
        <f>'E.2 SFAG'!C26+'E.5 Contingency'!C26</f>
        <v>7490298</v>
      </c>
      <c r="D26" s="54">
        <f>'E.2 SFAG'!D26+'E.5 Contingency'!D26</f>
        <v>77279419</v>
      </c>
      <c r="E26" s="54">
        <f>'E.2 SFAG'!E26+'E.5 Contingency'!E26</f>
        <v>688024477</v>
      </c>
      <c r="F26" s="54">
        <f>'E.2 SFAG'!F26+'E.5 Contingency'!F26</f>
        <v>99213378</v>
      </c>
      <c r="G26" s="54">
        <f>'E.2 SFAG'!G26+'E.5 Contingency'!G26</f>
        <v>119288018</v>
      </c>
      <c r="H26" s="54">
        <f>'E.2 SFAG'!H26+'E.5 Contingency'!H26</f>
        <v>57359643</v>
      </c>
      <c r="I26" s="54">
        <f>'E.2 SFAG'!I26+'E.5 Contingency'!I26</f>
        <v>61928375</v>
      </c>
      <c r="J26" s="54">
        <f>'E.2 SFAG'!J26+'E.5 Contingency'!J26</f>
        <v>19606321</v>
      </c>
      <c r="K26" s="54">
        <f>'E.2 SFAG'!K26+'E.5 Contingency'!K26</f>
        <v>19606321</v>
      </c>
      <c r="L26" s="54">
        <f>'E.2 SFAG'!L26+'E.5 Contingency'!L26</f>
        <v>0</v>
      </c>
      <c r="M26" s="54">
        <f>'E.2 SFAG'!M26+'E.5 Contingency'!M26</f>
        <v>0</v>
      </c>
      <c r="N26" s="54">
        <f>'E.2 SFAG'!N26+'E.5 Contingency'!N26</f>
        <v>164331</v>
      </c>
      <c r="O26" s="54">
        <f>'E.2 SFAG'!O26+'E.5 Contingency'!O26</f>
        <v>0</v>
      </c>
      <c r="P26" s="54">
        <f>'E.2 SFAG'!P26+'E.5 Contingency'!P26</f>
        <v>0</v>
      </c>
      <c r="Q26" s="54">
        <f>'E.2 SFAG'!Q26+'E.5 Contingency'!Q26</f>
        <v>164331</v>
      </c>
      <c r="R26" s="54">
        <f>'E.2 SFAG'!R26+'E.5 Contingency'!R26</f>
        <v>1892454</v>
      </c>
      <c r="S26" s="54">
        <f>'E.2 SFAG'!S26+'E.5 Contingency'!S26</f>
        <v>352212</v>
      </c>
      <c r="T26" s="54">
        <f>'E.2 SFAG'!T26+'E.5 Contingency'!T26</f>
        <v>1540242</v>
      </c>
      <c r="U26" s="54">
        <f>'E.2 SFAG'!U26+'E.5 Contingency'!U26</f>
        <v>0</v>
      </c>
      <c r="V26" s="54">
        <f>'E.2 SFAG'!V26+'E.5 Contingency'!V26</f>
        <v>42330027</v>
      </c>
      <c r="W26" s="54">
        <f>'E.2 SFAG'!W26+'E.5 Contingency'!W26</f>
        <v>0</v>
      </c>
      <c r="X26" s="54">
        <f>'E.2 SFAG'!X26+'E.5 Contingency'!X26</f>
        <v>0</v>
      </c>
      <c r="Y26" s="54">
        <f>'E.2 SFAG'!Y26+'E.5 Contingency'!Y26</f>
        <v>0</v>
      </c>
      <c r="Z26" s="54">
        <f>'E.2 SFAG'!Z26+'E.5 Contingency'!Z26</f>
        <v>0</v>
      </c>
      <c r="AA26" s="54">
        <f>'E.2 SFAG'!AA26+'E.5 Contingency'!AA26</f>
        <v>0</v>
      </c>
      <c r="AB26" s="54">
        <f>'E.2 SFAG'!AB26+'E.5 Contingency'!AB26</f>
        <v>0</v>
      </c>
      <c r="AC26" s="54">
        <f>'E.2 SFAG'!AC26+'E.5 Contingency'!AC26</f>
        <v>14332578</v>
      </c>
      <c r="AD26" s="54">
        <f>'E.2 SFAG'!AD26+'E.5 Contingency'!AD26</f>
        <v>2442853</v>
      </c>
      <c r="AE26" s="54">
        <f>'E.2 SFAG'!AE26+'E.5 Contingency'!AE26</f>
        <v>129966180</v>
      </c>
      <c r="AF26" s="54">
        <f>'E.2 SFAG'!AF26+'E.5 Contingency'!AF26</f>
        <v>0</v>
      </c>
      <c r="AG26" s="54">
        <f>'E.2 SFAG'!AG26+'E.5 Contingency'!AG26</f>
        <v>0</v>
      </c>
      <c r="AH26" s="54">
        <f>'E.2 SFAG'!AH26+'E.5 Contingency'!AH26</f>
        <v>53008471</v>
      </c>
      <c r="AI26" s="54">
        <f>'E.2 SFAG'!AI26+'E.5 Contingency'!AI26</f>
        <v>53008471</v>
      </c>
      <c r="AJ26" s="54">
        <f>'E.2 SFAG'!AJ26+'E.5 Contingency'!AJ26</f>
        <v>0</v>
      </c>
      <c r="AK26" s="54">
        <f>'E.2 SFAG'!AK26+'E.5 Contingency'!AK26</f>
        <v>0</v>
      </c>
      <c r="AL26" s="54">
        <f>'E.2 SFAG'!AL26+'E.5 Contingency'!AL26</f>
        <v>0</v>
      </c>
      <c r="AM26" s="54">
        <f>'E.2 SFAG'!AM26+'E.5 Contingency'!AM26</f>
        <v>309975543</v>
      </c>
      <c r="AN26" s="54">
        <f>'E.2 SFAG'!AN26+'E.5 Contingency'!AN26</f>
        <v>40844707</v>
      </c>
      <c r="AO26" s="54">
        <f>'E.2 SFAG'!AO26+'E.5 Contingency'!AO26</f>
        <v>265476646</v>
      </c>
      <c r="AP26" s="54">
        <f>'E.2 SFAG'!AP26+'E.5 Contingency'!AP26</f>
        <v>3654190</v>
      </c>
      <c r="AQ26" s="54">
        <f>'E.2 SFAG'!AQ26+'E.5 Contingency'!AQ26</f>
        <v>0</v>
      </c>
      <c r="AR26" s="54">
        <f>'E.2 SFAG'!AR26+'E.5 Contingency'!AR26</f>
        <v>693006776</v>
      </c>
      <c r="AS26" s="54">
        <f>'E.2 SFAG'!AS26+'E.5 Contingency'!AS26</f>
        <v>0</v>
      </c>
      <c r="AT26" s="54">
        <f>'E.2 SFAG'!AT26+'E.5 Contingency'!AT26</f>
        <v>94231079</v>
      </c>
    </row>
    <row r="27" spans="1:46" x14ac:dyDescent="0.35">
      <c r="A27" s="52" t="s">
        <v>24</v>
      </c>
      <c r="B27" s="54">
        <f>'E.2 SFAG'!B27+'E.5 Contingency'!B27</f>
        <v>259569108</v>
      </c>
      <c r="C27" s="54">
        <f>'E.2 SFAG'!C27+'E.5 Contingency'!C27</f>
        <v>51899000</v>
      </c>
      <c r="D27" s="54">
        <f>'E.2 SFAG'!D27+'E.5 Contingency'!D27</f>
        <v>4790000</v>
      </c>
      <c r="E27" s="54">
        <f>'E.2 SFAG'!E27+'E.5 Contingency'!E27</f>
        <v>202880108</v>
      </c>
      <c r="F27" s="54">
        <f>'E.2 SFAG'!F27+'E.5 Contingency'!F27</f>
        <v>64432493</v>
      </c>
      <c r="G27" s="54">
        <f>'E.2 SFAG'!G27+'E.5 Contingency'!G27</f>
        <v>57313100</v>
      </c>
      <c r="H27" s="54">
        <f>'E.2 SFAG'!H27+'E.5 Contingency'!H27</f>
        <v>57313100</v>
      </c>
      <c r="I27" s="54">
        <f>'E.2 SFAG'!I27+'E.5 Contingency'!I27</f>
        <v>0</v>
      </c>
      <c r="J27" s="54">
        <f>'E.2 SFAG'!J27+'E.5 Contingency'!J27</f>
        <v>0</v>
      </c>
      <c r="K27" s="54">
        <f>'E.2 SFAG'!K27+'E.5 Contingency'!K27</f>
        <v>0</v>
      </c>
      <c r="L27" s="54">
        <f>'E.2 SFAG'!L27+'E.5 Contingency'!L27</f>
        <v>0</v>
      </c>
      <c r="M27" s="54">
        <f>'E.2 SFAG'!M27+'E.5 Contingency'!M27</f>
        <v>0</v>
      </c>
      <c r="N27" s="54">
        <f>'E.2 SFAG'!N27+'E.5 Contingency'!N27</f>
        <v>0</v>
      </c>
      <c r="O27" s="54">
        <f>'E.2 SFAG'!O27+'E.5 Contingency'!O27</f>
        <v>0</v>
      </c>
      <c r="P27" s="54">
        <f>'E.2 SFAG'!P27+'E.5 Contingency'!P27</f>
        <v>0</v>
      </c>
      <c r="Q27" s="54">
        <f>'E.2 SFAG'!Q27+'E.5 Contingency'!Q27</f>
        <v>0</v>
      </c>
      <c r="R27" s="54">
        <f>'E.2 SFAG'!R27+'E.5 Contingency'!R27</f>
        <v>45400844</v>
      </c>
      <c r="S27" s="54">
        <f>'E.2 SFAG'!S27+'E.5 Contingency'!S27</f>
        <v>0</v>
      </c>
      <c r="T27" s="54">
        <f>'E.2 SFAG'!T27+'E.5 Contingency'!T27</f>
        <v>351467</v>
      </c>
      <c r="U27" s="54">
        <f>'E.2 SFAG'!U27+'E.5 Contingency'!U27</f>
        <v>45049377</v>
      </c>
      <c r="V27" s="54">
        <f>'E.2 SFAG'!V27+'E.5 Contingency'!V27</f>
        <v>1585091</v>
      </c>
      <c r="W27" s="54">
        <f>'E.2 SFAG'!W27+'E.5 Contingency'!W27</f>
        <v>0</v>
      </c>
      <c r="X27" s="54">
        <f>'E.2 SFAG'!X27+'E.5 Contingency'!X27</f>
        <v>0</v>
      </c>
      <c r="Y27" s="54">
        <f>'E.2 SFAG'!Y27+'E.5 Contingency'!Y27</f>
        <v>0</v>
      </c>
      <c r="Z27" s="54">
        <f>'E.2 SFAG'!Z27+'E.5 Contingency'!Z27</f>
        <v>0</v>
      </c>
      <c r="AA27" s="54">
        <f>'E.2 SFAG'!AA27+'E.5 Contingency'!AA27</f>
        <v>0</v>
      </c>
      <c r="AB27" s="54">
        <f>'E.2 SFAG'!AB27+'E.5 Contingency'!AB27</f>
        <v>0</v>
      </c>
      <c r="AC27" s="54">
        <f>'E.2 SFAG'!AC27+'E.5 Contingency'!AC27</f>
        <v>22323206</v>
      </c>
      <c r="AD27" s="54">
        <f>'E.2 SFAG'!AD27+'E.5 Contingency'!AD27</f>
        <v>0</v>
      </c>
      <c r="AE27" s="54">
        <f>'E.2 SFAG'!AE27+'E.5 Contingency'!AE27</f>
        <v>0</v>
      </c>
      <c r="AF27" s="54">
        <f>'E.2 SFAG'!AF27+'E.5 Contingency'!AF27</f>
        <v>1824896</v>
      </c>
      <c r="AG27" s="54">
        <f>'E.2 SFAG'!AG27+'E.5 Contingency'!AG27</f>
        <v>0</v>
      </c>
      <c r="AH27" s="54">
        <f>'E.2 SFAG'!AH27+'E.5 Contingency'!AH27</f>
        <v>0</v>
      </c>
      <c r="AI27" s="54">
        <f>'E.2 SFAG'!AI27+'E.5 Contingency'!AI27</f>
        <v>0</v>
      </c>
      <c r="AJ27" s="54">
        <f>'E.2 SFAG'!AJ27+'E.5 Contingency'!AJ27</f>
        <v>0</v>
      </c>
      <c r="AK27" s="54">
        <f>'E.2 SFAG'!AK27+'E.5 Contingency'!AK27</f>
        <v>0</v>
      </c>
      <c r="AL27" s="54">
        <f>'E.2 SFAG'!AL27+'E.5 Contingency'!AL27</f>
        <v>9671822</v>
      </c>
      <c r="AM27" s="54">
        <f>'E.2 SFAG'!AM27+'E.5 Contingency'!AM27</f>
        <v>25069039</v>
      </c>
      <c r="AN27" s="54">
        <f>'E.2 SFAG'!AN27+'E.5 Contingency'!AN27</f>
        <v>24645139</v>
      </c>
      <c r="AO27" s="54">
        <f>'E.2 SFAG'!AO27+'E.5 Contingency'!AO27</f>
        <v>0</v>
      </c>
      <c r="AP27" s="54">
        <f>'E.2 SFAG'!AP27+'E.5 Contingency'!AP27</f>
        <v>423900</v>
      </c>
      <c r="AQ27" s="54">
        <f>'E.2 SFAG'!AQ27+'E.5 Contingency'!AQ27</f>
        <v>133581</v>
      </c>
      <c r="AR27" s="54">
        <f>'E.2 SFAG'!AR27+'E.5 Contingency'!AR27</f>
        <v>163321579</v>
      </c>
      <c r="AS27" s="54">
        <f>'E.2 SFAG'!AS27+'E.5 Contingency'!AS27</f>
        <v>0</v>
      </c>
      <c r="AT27" s="54">
        <f>'E.2 SFAG'!AT27+'E.5 Contingency'!AT27</f>
        <v>103991022</v>
      </c>
    </row>
    <row r="28" spans="1:46" x14ac:dyDescent="0.35">
      <c r="A28" s="52" t="s">
        <v>25</v>
      </c>
      <c r="B28" s="54">
        <f>'E.2 SFAG'!B28+'E.5 Contingency'!B28</f>
        <v>86481245</v>
      </c>
      <c r="C28" s="54">
        <f>'E.2 SFAG'!C28+'E.5 Contingency'!C28</f>
        <v>0</v>
      </c>
      <c r="D28" s="54">
        <f>'E.2 SFAG'!D28+'E.5 Contingency'!D28</f>
        <v>0</v>
      </c>
      <c r="E28" s="54">
        <f>'E.2 SFAG'!E28+'E.5 Contingency'!E28</f>
        <v>86481245</v>
      </c>
      <c r="F28" s="54">
        <f>'E.2 SFAG'!F28+'E.5 Contingency'!F28</f>
        <v>15675194</v>
      </c>
      <c r="G28" s="54">
        <f>'E.2 SFAG'!G28+'E.5 Contingency'!G28</f>
        <v>3732140</v>
      </c>
      <c r="H28" s="54">
        <f>'E.2 SFAG'!H28+'E.5 Contingency'!H28</f>
        <v>3732140</v>
      </c>
      <c r="I28" s="54">
        <f>'E.2 SFAG'!I28+'E.5 Contingency'!I28</f>
        <v>0</v>
      </c>
      <c r="J28" s="54">
        <f>'E.2 SFAG'!J28+'E.5 Contingency'!J28</f>
        <v>0</v>
      </c>
      <c r="K28" s="54">
        <f>'E.2 SFAG'!K28+'E.5 Contingency'!K28</f>
        <v>0</v>
      </c>
      <c r="L28" s="54">
        <f>'E.2 SFAG'!L28+'E.5 Contingency'!L28</f>
        <v>0</v>
      </c>
      <c r="M28" s="54">
        <f>'E.2 SFAG'!M28+'E.5 Contingency'!M28</f>
        <v>0</v>
      </c>
      <c r="N28" s="54">
        <f>'E.2 SFAG'!N28+'E.5 Contingency'!N28</f>
        <v>0</v>
      </c>
      <c r="O28" s="54">
        <f>'E.2 SFAG'!O28+'E.5 Contingency'!O28</f>
        <v>0</v>
      </c>
      <c r="P28" s="54">
        <f>'E.2 SFAG'!P28+'E.5 Contingency'!P28</f>
        <v>0</v>
      </c>
      <c r="Q28" s="54">
        <f>'E.2 SFAG'!Q28+'E.5 Contingency'!Q28</f>
        <v>0</v>
      </c>
      <c r="R28" s="54">
        <f>'E.2 SFAG'!R28+'E.5 Contingency'!R28</f>
        <v>4060613</v>
      </c>
      <c r="S28" s="54">
        <f>'E.2 SFAG'!S28+'E.5 Contingency'!S28</f>
        <v>0</v>
      </c>
      <c r="T28" s="54">
        <f>'E.2 SFAG'!T28+'E.5 Contingency'!T28</f>
        <v>0</v>
      </c>
      <c r="U28" s="54">
        <f>'E.2 SFAG'!U28+'E.5 Contingency'!U28</f>
        <v>4060613</v>
      </c>
      <c r="V28" s="54">
        <f>'E.2 SFAG'!V28+'E.5 Contingency'!V28</f>
        <v>1684862</v>
      </c>
      <c r="W28" s="54">
        <f>'E.2 SFAG'!W28+'E.5 Contingency'!W28</f>
        <v>0</v>
      </c>
      <c r="X28" s="54">
        <f>'E.2 SFAG'!X28+'E.5 Contingency'!X28</f>
        <v>0</v>
      </c>
      <c r="Y28" s="54">
        <f>'E.2 SFAG'!Y28+'E.5 Contingency'!Y28</f>
        <v>0</v>
      </c>
      <c r="Z28" s="54">
        <f>'E.2 SFAG'!Z28+'E.5 Contingency'!Z28</f>
        <v>0</v>
      </c>
      <c r="AA28" s="54">
        <f>'E.2 SFAG'!AA28+'E.5 Contingency'!AA28</f>
        <v>0</v>
      </c>
      <c r="AB28" s="54">
        <f>'E.2 SFAG'!AB28+'E.5 Contingency'!AB28</f>
        <v>0</v>
      </c>
      <c r="AC28" s="54">
        <f>'E.2 SFAG'!AC28+'E.5 Contingency'!AC28</f>
        <v>0</v>
      </c>
      <c r="AD28" s="54">
        <f>'E.2 SFAG'!AD28+'E.5 Contingency'!AD28</f>
        <v>0</v>
      </c>
      <c r="AE28" s="54">
        <f>'E.2 SFAG'!AE28+'E.5 Contingency'!AE28</f>
        <v>0</v>
      </c>
      <c r="AF28" s="54">
        <f>'E.2 SFAG'!AF28+'E.5 Contingency'!AF28</f>
        <v>0</v>
      </c>
      <c r="AG28" s="54">
        <f>'E.2 SFAG'!AG28+'E.5 Contingency'!AG28</f>
        <v>15387010</v>
      </c>
      <c r="AH28" s="54">
        <f>'E.2 SFAG'!AH28+'E.5 Contingency'!AH28</f>
        <v>21756278</v>
      </c>
      <c r="AI28" s="54">
        <f>'E.2 SFAG'!AI28+'E.5 Contingency'!AI28</f>
        <v>0</v>
      </c>
      <c r="AJ28" s="54">
        <f>'E.2 SFAG'!AJ28+'E.5 Contingency'!AJ28</f>
        <v>0</v>
      </c>
      <c r="AK28" s="54">
        <f>'E.2 SFAG'!AK28+'E.5 Contingency'!AK28</f>
        <v>21756278</v>
      </c>
      <c r="AL28" s="54">
        <f>'E.2 SFAG'!AL28+'E.5 Contingency'!AL28</f>
        <v>0</v>
      </c>
      <c r="AM28" s="54">
        <f>'E.2 SFAG'!AM28+'E.5 Contingency'!AM28</f>
        <v>8498631</v>
      </c>
      <c r="AN28" s="54">
        <f>'E.2 SFAG'!AN28+'E.5 Contingency'!AN28</f>
        <v>7126496</v>
      </c>
      <c r="AO28" s="54">
        <f>'E.2 SFAG'!AO28+'E.5 Contingency'!AO28</f>
        <v>0</v>
      </c>
      <c r="AP28" s="54">
        <f>'E.2 SFAG'!AP28+'E.5 Contingency'!AP28</f>
        <v>1372135</v>
      </c>
      <c r="AQ28" s="54">
        <f>'E.2 SFAG'!AQ28+'E.5 Contingency'!AQ28</f>
        <v>0</v>
      </c>
      <c r="AR28" s="54">
        <f>'E.2 SFAG'!AR28+'E.5 Contingency'!AR28</f>
        <v>55119534</v>
      </c>
      <c r="AS28" s="54">
        <f>'E.2 SFAG'!AS28+'E.5 Contingency'!AS28</f>
        <v>0</v>
      </c>
      <c r="AT28" s="54">
        <f>'E.2 SFAG'!AT28+'E.5 Contingency'!AT28</f>
        <v>47036905</v>
      </c>
    </row>
    <row r="29" spans="1:46" x14ac:dyDescent="0.35">
      <c r="A29" s="52" t="s">
        <v>26</v>
      </c>
      <c r="B29" s="54">
        <f>'E.2 SFAG'!B29+'E.5 Contingency'!B29</f>
        <v>216335469</v>
      </c>
      <c r="C29" s="54">
        <f>'E.2 SFAG'!C29+'E.5 Contingency'!C29</f>
        <v>0</v>
      </c>
      <c r="D29" s="54">
        <f>'E.2 SFAG'!D29+'E.5 Contingency'!D29</f>
        <v>21633547</v>
      </c>
      <c r="E29" s="54">
        <f>'E.2 SFAG'!E29+'E.5 Contingency'!E29</f>
        <v>194701922</v>
      </c>
      <c r="F29" s="54">
        <f>'E.2 SFAG'!F29+'E.5 Contingency'!F29</f>
        <v>0</v>
      </c>
      <c r="G29" s="54">
        <f>'E.2 SFAG'!G29+'E.5 Contingency'!G29</f>
        <v>17259352</v>
      </c>
      <c r="H29" s="54">
        <f>'E.2 SFAG'!H29+'E.5 Contingency'!H29</f>
        <v>17259352</v>
      </c>
      <c r="I29" s="54">
        <f>'E.2 SFAG'!I29+'E.5 Contingency'!I29</f>
        <v>0</v>
      </c>
      <c r="J29" s="54">
        <f>'E.2 SFAG'!J29+'E.5 Contingency'!J29</f>
        <v>0</v>
      </c>
      <c r="K29" s="54">
        <f>'E.2 SFAG'!K29+'E.5 Contingency'!K29</f>
        <v>0</v>
      </c>
      <c r="L29" s="54">
        <f>'E.2 SFAG'!L29+'E.5 Contingency'!L29</f>
        <v>0</v>
      </c>
      <c r="M29" s="54">
        <f>'E.2 SFAG'!M29+'E.5 Contingency'!M29</f>
        <v>0</v>
      </c>
      <c r="N29" s="54">
        <f>'E.2 SFAG'!N29+'E.5 Contingency'!N29</f>
        <v>112570190</v>
      </c>
      <c r="O29" s="54">
        <f>'E.2 SFAG'!O29+'E.5 Contingency'!O29</f>
        <v>112570190</v>
      </c>
      <c r="P29" s="54">
        <f>'E.2 SFAG'!P29+'E.5 Contingency'!P29</f>
        <v>0</v>
      </c>
      <c r="Q29" s="54">
        <f>'E.2 SFAG'!Q29+'E.5 Contingency'!Q29</f>
        <v>0</v>
      </c>
      <c r="R29" s="54">
        <f>'E.2 SFAG'!R29+'E.5 Contingency'!R29</f>
        <v>42132190</v>
      </c>
      <c r="S29" s="54">
        <f>'E.2 SFAG'!S29+'E.5 Contingency'!S29</f>
        <v>192279</v>
      </c>
      <c r="T29" s="54">
        <f>'E.2 SFAG'!T29+'E.5 Contingency'!T29</f>
        <v>35630172</v>
      </c>
      <c r="U29" s="54">
        <f>'E.2 SFAG'!U29+'E.5 Contingency'!U29</f>
        <v>6309739</v>
      </c>
      <c r="V29" s="54">
        <f>'E.2 SFAG'!V29+'E.5 Contingency'!V29</f>
        <v>390151</v>
      </c>
      <c r="W29" s="54">
        <f>'E.2 SFAG'!W29+'E.5 Contingency'!W29</f>
        <v>10955716</v>
      </c>
      <c r="X29" s="54">
        <f>'E.2 SFAG'!X29+'E.5 Contingency'!X29</f>
        <v>10955716</v>
      </c>
      <c r="Y29" s="54">
        <f>'E.2 SFAG'!Y29+'E.5 Contingency'!Y29</f>
        <v>0</v>
      </c>
      <c r="Z29" s="54">
        <f>'E.2 SFAG'!Z29+'E.5 Contingency'!Z29</f>
        <v>0</v>
      </c>
      <c r="AA29" s="54">
        <f>'E.2 SFAG'!AA29+'E.5 Contingency'!AA29</f>
        <v>0</v>
      </c>
      <c r="AB29" s="54">
        <f>'E.2 SFAG'!AB29+'E.5 Contingency'!AB29</f>
        <v>0</v>
      </c>
      <c r="AC29" s="54">
        <f>'E.2 SFAG'!AC29+'E.5 Contingency'!AC29</f>
        <v>0</v>
      </c>
      <c r="AD29" s="54">
        <f>'E.2 SFAG'!AD29+'E.5 Contingency'!AD29</f>
        <v>5834081</v>
      </c>
      <c r="AE29" s="54">
        <f>'E.2 SFAG'!AE29+'E.5 Contingency'!AE29</f>
        <v>0</v>
      </c>
      <c r="AF29" s="54">
        <f>'E.2 SFAG'!AF29+'E.5 Contingency'!AF29</f>
        <v>450000</v>
      </c>
      <c r="AG29" s="54">
        <f>'E.2 SFAG'!AG29+'E.5 Contingency'!AG29</f>
        <v>2606793</v>
      </c>
      <c r="AH29" s="54">
        <f>'E.2 SFAG'!AH29+'E.5 Contingency'!AH29</f>
        <v>0</v>
      </c>
      <c r="AI29" s="54">
        <f>'E.2 SFAG'!AI29+'E.5 Contingency'!AI29</f>
        <v>0</v>
      </c>
      <c r="AJ29" s="54">
        <f>'E.2 SFAG'!AJ29+'E.5 Contingency'!AJ29</f>
        <v>0</v>
      </c>
      <c r="AK29" s="54">
        <f>'E.2 SFAG'!AK29+'E.5 Contingency'!AK29</f>
        <v>0</v>
      </c>
      <c r="AL29" s="54">
        <f>'E.2 SFAG'!AL29+'E.5 Contingency'!AL29</f>
        <v>0</v>
      </c>
      <c r="AM29" s="54">
        <f>'E.2 SFAG'!AM29+'E.5 Contingency'!AM29</f>
        <v>2503449</v>
      </c>
      <c r="AN29" s="54">
        <f>'E.2 SFAG'!AN29+'E.5 Contingency'!AN29</f>
        <v>2503449</v>
      </c>
      <c r="AO29" s="54">
        <f>'E.2 SFAG'!AO29+'E.5 Contingency'!AO29</f>
        <v>0</v>
      </c>
      <c r="AP29" s="54">
        <f>'E.2 SFAG'!AP29+'E.5 Contingency'!AP29</f>
        <v>0</v>
      </c>
      <c r="AQ29" s="54">
        <f>'E.2 SFAG'!AQ29+'E.5 Contingency'!AQ29</f>
        <v>0</v>
      </c>
      <c r="AR29" s="54">
        <f>'E.2 SFAG'!AR29+'E.5 Contingency'!AR29</f>
        <v>194701922</v>
      </c>
      <c r="AS29" s="54">
        <f>'E.2 SFAG'!AS29+'E.5 Contingency'!AS29</f>
        <v>0</v>
      </c>
      <c r="AT29" s="54">
        <f>'E.2 SFAG'!AT29+'E.5 Contingency'!AT29</f>
        <v>0</v>
      </c>
    </row>
    <row r="30" spans="1:46" x14ac:dyDescent="0.35">
      <c r="A30" s="52" t="s">
        <v>27</v>
      </c>
      <c r="B30" s="54">
        <f>'E.2 SFAG'!B30+'E.5 Contingency'!B30</f>
        <v>37888854</v>
      </c>
      <c r="C30" s="54">
        <f>'E.2 SFAG'!C30+'E.5 Contingency'!C30</f>
        <v>8700000</v>
      </c>
      <c r="D30" s="54">
        <f>'E.2 SFAG'!D30+'E.5 Contingency'!D30</f>
        <v>1998226</v>
      </c>
      <c r="E30" s="54">
        <f>'E.2 SFAG'!E30+'E.5 Contingency'!E30</f>
        <v>27190628</v>
      </c>
      <c r="F30" s="54">
        <f>'E.2 SFAG'!F30+'E.5 Contingency'!F30</f>
        <v>14620943</v>
      </c>
      <c r="G30" s="54">
        <f>'E.2 SFAG'!G30+'E.5 Contingency'!G30</f>
        <v>13157234</v>
      </c>
      <c r="H30" s="54">
        <f>'E.2 SFAG'!H30+'E.5 Contingency'!H30</f>
        <v>13157234</v>
      </c>
      <c r="I30" s="54">
        <f>'E.2 SFAG'!I30+'E.5 Contingency'!I30</f>
        <v>0</v>
      </c>
      <c r="J30" s="54">
        <f>'E.2 SFAG'!J30+'E.5 Contingency'!J30</f>
        <v>1784867</v>
      </c>
      <c r="K30" s="54">
        <f>'E.2 SFAG'!K30+'E.5 Contingency'!K30</f>
        <v>0</v>
      </c>
      <c r="L30" s="54">
        <f>'E.2 SFAG'!L30+'E.5 Contingency'!L30</f>
        <v>0</v>
      </c>
      <c r="M30" s="54">
        <f>'E.2 SFAG'!M30+'E.5 Contingency'!M30</f>
        <v>1784867</v>
      </c>
      <c r="N30" s="54">
        <f>'E.2 SFAG'!N30+'E.5 Contingency'!N30</f>
        <v>1927000</v>
      </c>
      <c r="O30" s="54">
        <f>'E.2 SFAG'!O30+'E.5 Contingency'!O30</f>
        <v>1927000</v>
      </c>
      <c r="P30" s="54">
        <f>'E.2 SFAG'!P30+'E.5 Contingency'!P30</f>
        <v>0</v>
      </c>
      <c r="Q30" s="54">
        <f>'E.2 SFAG'!Q30+'E.5 Contingency'!Q30</f>
        <v>0</v>
      </c>
      <c r="R30" s="54">
        <f>'E.2 SFAG'!R30+'E.5 Contingency'!R30</f>
        <v>213489</v>
      </c>
      <c r="S30" s="54">
        <f>'E.2 SFAG'!S30+'E.5 Contingency'!S30</f>
        <v>62560</v>
      </c>
      <c r="T30" s="54">
        <f>'E.2 SFAG'!T30+'E.5 Contingency'!T30</f>
        <v>78936</v>
      </c>
      <c r="U30" s="54">
        <f>'E.2 SFAG'!U30+'E.5 Contingency'!U30</f>
        <v>71993</v>
      </c>
      <c r="V30" s="54">
        <f>'E.2 SFAG'!V30+'E.5 Contingency'!V30</f>
        <v>11845</v>
      </c>
      <c r="W30" s="54">
        <f>'E.2 SFAG'!W30+'E.5 Contingency'!W30</f>
        <v>607120</v>
      </c>
      <c r="X30" s="54">
        <f>'E.2 SFAG'!X30+'E.5 Contingency'!X30</f>
        <v>607120</v>
      </c>
      <c r="Y30" s="54">
        <f>'E.2 SFAG'!Y30+'E.5 Contingency'!Y30</f>
        <v>0</v>
      </c>
      <c r="Z30" s="54">
        <f>'E.2 SFAG'!Z30+'E.5 Contingency'!Z30</f>
        <v>10332</v>
      </c>
      <c r="AA30" s="54">
        <f>'E.2 SFAG'!AA30+'E.5 Contingency'!AA30</f>
        <v>0</v>
      </c>
      <c r="AB30" s="54">
        <f>'E.2 SFAG'!AB30+'E.5 Contingency'!AB30</f>
        <v>0</v>
      </c>
      <c r="AC30" s="54">
        <f>'E.2 SFAG'!AC30+'E.5 Contingency'!AC30</f>
        <v>0</v>
      </c>
      <c r="AD30" s="54">
        <f>'E.2 SFAG'!AD30+'E.5 Contingency'!AD30</f>
        <v>0</v>
      </c>
      <c r="AE30" s="54">
        <f>'E.2 SFAG'!AE30+'E.5 Contingency'!AE30</f>
        <v>0</v>
      </c>
      <c r="AF30" s="54">
        <f>'E.2 SFAG'!AF30+'E.5 Contingency'!AF30</f>
        <v>0</v>
      </c>
      <c r="AG30" s="54">
        <f>'E.2 SFAG'!AG30+'E.5 Contingency'!AG30</f>
        <v>0</v>
      </c>
      <c r="AH30" s="54">
        <f>'E.2 SFAG'!AH30+'E.5 Contingency'!AH30</f>
        <v>0</v>
      </c>
      <c r="AI30" s="54">
        <f>'E.2 SFAG'!AI30+'E.5 Contingency'!AI30</f>
        <v>0</v>
      </c>
      <c r="AJ30" s="54">
        <f>'E.2 SFAG'!AJ30+'E.5 Contingency'!AJ30</f>
        <v>0</v>
      </c>
      <c r="AK30" s="54">
        <f>'E.2 SFAG'!AK30+'E.5 Contingency'!AK30</f>
        <v>0</v>
      </c>
      <c r="AL30" s="54">
        <f>'E.2 SFAG'!AL30+'E.5 Contingency'!AL30</f>
        <v>0</v>
      </c>
      <c r="AM30" s="54">
        <f>'E.2 SFAG'!AM30+'E.5 Contingency'!AM30</f>
        <v>4644887</v>
      </c>
      <c r="AN30" s="54">
        <f>'E.2 SFAG'!AN30+'E.5 Contingency'!AN30</f>
        <v>2593215</v>
      </c>
      <c r="AO30" s="54">
        <f>'E.2 SFAG'!AO30+'E.5 Contingency'!AO30</f>
        <v>1465989</v>
      </c>
      <c r="AP30" s="54">
        <f>'E.2 SFAG'!AP30+'E.5 Contingency'!AP30</f>
        <v>585683</v>
      </c>
      <c r="AQ30" s="54">
        <f>'E.2 SFAG'!AQ30+'E.5 Contingency'!AQ30</f>
        <v>0</v>
      </c>
      <c r="AR30" s="54">
        <f>'E.2 SFAG'!AR30+'E.5 Contingency'!AR30</f>
        <v>22356774</v>
      </c>
      <c r="AS30" s="54">
        <f>'E.2 SFAG'!AS30+'E.5 Contingency'!AS30</f>
        <v>0</v>
      </c>
      <c r="AT30" s="54">
        <f>'E.2 SFAG'!AT30+'E.5 Contingency'!AT30</f>
        <v>19454797</v>
      </c>
    </row>
    <row r="31" spans="1:46" x14ac:dyDescent="0.35">
      <c r="A31" s="52" t="s">
        <v>28</v>
      </c>
      <c r="B31" s="54">
        <f>'E.2 SFAG'!B31+'E.5 Contingency'!B31</f>
        <v>56627234</v>
      </c>
      <c r="C31" s="54">
        <f>'E.2 SFAG'!C31+'E.5 Contingency'!C31</f>
        <v>14371787</v>
      </c>
      <c r="D31" s="54">
        <f>'E.2 SFAG'!D31+'E.5 Contingency'!D31</f>
        <v>2578383</v>
      </c>
      <c r="E31" s="54">
        <f>'E.2 SFAG'!E31+'E.5 Contingency'!E31</f>
        <v>39677064</v>
      </c>
      <c r="F31" s="54">
        <f>'E.2 SFAG'!F31+'E.5 Contingency'!F31</f>
        <v>91442687</v>
      </c>
      <c r="G31" s="54">
        <f>'E.2 SFAG'!G31+'E.5 Contingency'!G31</f>
        <v>18274716</v>
      </c>
      <c r="H31" s="54">
        <f>'E.2 SFAG'!H31+'E.5 Contingency'!H31</f>
        <v>18274716</v>
      </c>
      <c r="I31" s="54">
        <f>'E.2 SFAG'!I31+'E.5 Contingency'!I31</f>
        <v>0</v>
      </c>
      <c r="J31" s="54">
        <f>'E.2 SFAG'!J31+'E.5 Contingency'!J31</f>
        <v>0</v>
      </c>
      <c r="K31" s="54">
        <f>'E.2 SFAG'!K31+'E.5 Contingency'!K31</f>
        <v>0</v>
      </c>
      <c r="L31" s="54">
        <f>'E.2 SFAG'!L31+'E.5 Contingency'!L31</f>
        <v>0</v>
      </c>
      <c r="M31" s="54">
        <f>'E.2 SFAG'!M31+'E.5 Contingency'!M31</f>
        <v>0</v>
      </c>
      <c r="N31" s="54">
        <f>'E.2 SFAG'!N31+'E.5 Contingency'!N31</f>
        <v>0</v>
      </c>
      <c r="O31" s="54">
        <f>'E.2 SFAG'!O31+'E.5 Contingency'!O31</f>
        <v>0</v>
      </c>
      <c r="P31" s="54">
        <f>'E.2 SFAG'!P31+'E.5 Contingency'!P31</f>
        <v>0</v>
      </c>
      <c r="Q31" s="54">
        <f>'E.2 SFAG'!Q31+'E.5 Contingency'!Q31</f>
        <v>0</v>
      </c>
      <c r="R31" s="54">
        <f>'E.2 SFAG'!R31+'E.5 Contingency'!R31</f>
        <v>12293412</v>
      </c>
      <c r="S31" s="54">
        <f>'E.2 SFAG'!S31+'E.5 Contingency'!S31</f>
        <v>0</v>
      </c>
      <c r="T31" s="54">
        <f>'E.2 SFAG'!T31+'E.5 Contingency'!T31</f>
        <v>116718</v>
      </c>
      <c r="U31" s="54">
        <f>'E.2 SFAG'!U31+'E.5 Contingency'!U31</f>
        <v>12176694</v>
      </c>
      <c r="V31" s="54">
        <f>'E.2 SFAG'!V31+'E.5 Contingency'!V31</f>
        <v>0</v>
      </c>
      <c r="W31" s="54">
        <f>'E.2 SFAG'!W31+'E.5 Contingency'!W31</f>
        <v>0</v>
      </c>
      <c r="X31" s="54">
        <f>'E.2 SFAG'!X31+'E.5 Contingency'!X31</f>
        <v>0</v>
      </c>
      <c r="Y31" s="54">
        <f>'E.2 SFAG'!Y31+'E.5 Contingency'!Y31</f>
        <v>0</v>
      </c>
      <c r="Z31" s="54">
        <f>'E.2 SFAG'!Z31+'E.5 Contingency'!Z31</f>
        <v>0</v>
      </c>
      <c r="AA31" s="54">
        <f>'E.2 SFAG'!AA31+'E.5 Contingency'!AA31</f>
        <v>0</v>
      </c>
      <c r="AB31" s="54">
        <f>'E.2 SFAG'!AB31+'E.5 Contingency'!AB31</f>
        <v>0</v>
      </c>
      <c r="AC31" s="54">
        <f>'E.2 SFAG'!AC31+'E.5 Contingency'!AC31</f>
        <v>58859</v>
      </c>
      <c r="AD31" s="54">
        <f>'E.2 SFAG'!AD31+'E.5 Contingency'!AD31</f>
        <v>0</v>
      </c>
      <c r="AE31" s="54">
        <f>'E.2 SFAG'!AE31+'E.5 Contingency'!AE31</f>
        <v>0</v>
      </c>
      <c r="AF31" s="54">
        <f>'E.2 SFAG'!AF31+'E.5 Contingency'!AF31</f>
        <v>0</v>
      </c>
      <c r="AG31" s="54">
        <f>'E.2 SFAG'!AG31+'E.5 Contingency'!AG31</f>
        <v>0</v>
      </c>
      <c r="AH31" s="54">
        <f>'E.2 SFAG'!AH31+'E.5 Contingency'!AH31</f>
        <v>6100187</v>
      </c>
      <c r="AI31" s="54">
        <f>'E.2 SFAG'!AI31+'E.5 Contingency'!AI31</f>
        <v>6089903</v>
      </c>
      <c r="AJ31" s="54">
        <f>'E.2 SFAG'!AJ31+'E.5 Contingency'!AJ31</f>
        <v>0</v>
      </c>
      <c r="AK31" s="54">
        <f>'E.2 SFAG'!AK31+'E.5 Contingency'!AK31</f>
        <v>10284</v>
      </c>
      <c r="AL31" s="54">
        <f>'E.2 SFAG'!AL31+'E.5 Contingency'!AL31</f>
        <v>294858</v>
      </c>
      <c r="AM31" s="54">
        <f>'E.2 SFAG'!AM31+'E.5 Contingency'!AM31</f>
        <v>2977016</v>
      </c>
      <c r="AN31" s="54">
        <f>'E.2 SFAG'!AN31+'E.5 Contingency'!AN31</f>
        <v>2683570</v>
      </c>
      <c r="AO31" s="54">
        <f>'E.2 SFAG'!AO31+'E.5 Contingency'!AO31</f>
        <v>0</v>
      </c>
      <c r="AP31" s="54">
        <f>'E.2 SFAG'!AP31+'E.5 Contingency'!AP31</f>
        <v>293446</v>
      </c>
      <c r="AQ31" s="54">
        <f>'E.2 SFAG'!AQ31+'E.5 Contingency'!AQ31</f>
        <v>0</v>
      </c>
      <c r="AR31" s="54">
        <f>'E.2 SFAG'!AR31+'E.5 Contingency'!AR31</f>
        <v>39999048</v>
      </c>
      <c r="AS31" s="54">
        <f>'E.2 SFAG'!AS31+'E.5 Contingency'!AS31</f>
        <v>39052942</v>
      </c>
      <c r="AT31" s="54">
        <f>'E.2 SFAG'!AT31+'E.5 Contingency'!AT31</f>
        <v>52067761</v>
      </c>
    </row>
    <row r="32" spans="1:46" x14ac:dyDescent="0.35">
      <c r="A32" s="52" t="s">
        <v>29</v>
      </c>
      <c r="B32" s="54">
        <f>'E.2 SFAG'!B32+'E.5 Contingency'!B32</f>
        <v>43762394</v>
      </c>
      <c r="C32" s="54">
        <f>'E.2 SFAG'!C32+'E.5 Contingency'!C32</f>
        <v>3225560</v>
      </c>
      <c r="D32" s="54">
        <f>'E.2 SFAG'!D32+'E.5 Contingency'!D32</f>
        <v>0</v>
      </c>
      <c r="E32" s="54">
        <f>'E.2 SFAG'!E32+'E.5 Contingency'!E32</f>
        <v>40536834</v>
      </c>
      <c r="F32" s="54">
        <f>'E.2 SFAG'!F32+'E.5 Contingency'!F32</f>
        <v>28874072</v>
      </c>
      <c r="G32" s="54">
        <f>'E.2 SFAG'!G32+'E.5 Contingency'!G32</f>
        <v>7955384</v>
      </c>
      <c r="H32" s="54">
        <f>'E.2 SFAG'!H32+'E.5 Contingency'!H32</f>
        <v>7955384</v>
      </c>
      <c r="I32" s="54">
        <f>'E.2 SFAG'!I32+'E.5 Contingency'!I32</f>
        <v>0</v>
      </c>
      <c r="J32" s="54">
        <f>'E.2 SFAG'!J32+'E.5 Contingency'!J32</f>
        <v>0</v>
      </c>
      <c r="K32" s="54">
        <f>'E.2 SFAG'!K32+'E.5 Contingency'!K32</f>
        <v>0</v>
      </c>
      <c r="L32" s="54">
        <f>'E.2 SFAG'!L32+'E.5 Contingency'!L32</f>
        <v>0</v>
      </c>
      <c r="M32" s="54">
        <f>'E.2 SFAG'!M32+'E.5 Contingency'!M32</f>
        <v>0</v>
      </c>
      <c r="N32" s="54">
        <f>'E.2 SFAG'!N32+'E.5 Contingency'!N32</f>
        <v>0</v>
      </c>
      <c r="O32" s="54">
        <f>'E.2 SFAG'!O32+'E.5 Contingency'!O32</f>
        <v>0</v>
      </c>
      <c r="P32" s="54">
        <f>'E.2 SFAG'!P32+'E.5 Contingency'!P32</f>
        <v>0</v>
      </c>
      <c r="Q32" s="54">
        <f>'E.2 SFAG'!Q32+'E.5 Contingency'!Q32</f>
        <v>0</v>
      </c>
      <c r="R32" s="54">
        <f>'E.2 SFAG'!R32+'E.5 Contingency'!R32</f>
        <v>67609</v>
      </c>
      <c r="S32" s="54">
        <f>'E.2 SFAG'!S32+'E.5 Contingency'!S32</f>
        <v>0</v>
      </c>
      <c r="T32" s="54">
        <f>'E.2 SFAG'!T32+'E.5 Contingency'!T32</f>
        <v>67609</v>
      </c>
      <c r="U32" s="54">
        <f>'E.2 SFAG'!U32+'E.5 Contingency'!U32</f>
        <v>0</v>
      </c>
      <c r="V32" s="54">
        <f>'E.2 SFAG'!V32+'E.5 Contingency'!V32</f>
        <v>1782843</v>
      </c>
      <c r="W32" s="54">
        <f>'E.2 SFAG'!W32+'E.5 Contingency'!W32</f>
        <v>0</v>
      </c>
      <c r="X32" s="54">
        <f>'E.2 SFAG'!X32+'E.5 Contingency'!X32</f>
        <v>0</v>
      </c>
      <c r="Y32" s="54">
        <f>'E.2 SFAG'!Y32+'E.5 Contingency'!Y32</f>
        <v>0</v>
      </c>
      <c r="Z32" s="54">
        <f>'E.2 SFAG'!Z32+'E.5 Contingency'!Z32</f>
        <v>0</v>
      </c>
      <c r="AA32" s="54">
        <f>'E.2 SFAG'!AA32+'E.5 Contingency'!AA32</f>
        <v>0</v>
      </c>
      <c r="AB32" s="54">
        <f>'E.2 SFAG'!AB32+'E.5 Contingency'!AB32</f>
        <v>0</v>
      </c>
      <c r="AC32" s="54">
        <f>'E.2 SFAG'!AC32+'E.5 Contingency'!AC32</f>
        <v>0</v>
      </c>
      <c r="AD32" s="54">
        <f>'E.2 SFAG'!AD32+'E.5 Contingency'!AD32</f>
        <v>379026</v>
      </c>
      <c r="AE32" s="54">
        <f>'E.2 SFAG'!AE32+'E.5 Contingency'!AE32</f>
        <v>0</v>
      </c>
      <c r="AF32" s="54">
        <f>'E.2 SFAG'!AF32+'E.5 Contingency'!AF32</f>
        <v>98863</v>
      </c>
      <c r="AG32" s="54">
        <f>'E.2 SFAG'!AG32+'E.5 Contingency'!AG32</f>
        <v>0</v>
      </c>
      <c r="AH32" s="54">
        <f>'E.2 SFAG'!AH32+'E.5 Contingency'!AH32</f>
        <v>4199134</v>
      </c>
      <c r="AI32" s="54">
        <f>'E.2 SFAG'!AI32+'E.5 Contingency'!AI32</f>
        <v>4199134</v>
      </c>
      <c r="AJ32" s="54">
        <f>'E.2 SFAG'!AJ32+'E.5 Contingency'!AJ32</f>
        <v>0</v>
      </c>
      <c r="AK32" s="54">
        <f>'E.2 SFAG'!AK32+'E.5 Contingency'!AK32</f>
        <v>0</v>
      </c>
      <c r="AL32" s="54">
        <f>'E.2 SFAG'!AL32+'E.5 Contingency'!AL32</f>
        <v>0</v>
      </c>
      <c r="AM32" s="54">
        <f>'E.2 SFAG'!AM32+'E.5 Contingency'!AM32</f>
        <v>19714057</v>
      </c>
      <c r="AN32" s="54">
        <f>'E.2 SFAG'!AN32+'E.5 Contingency'!AN32</f>
        <v>5521863</v>
      </c>
      <c r="AO32" s="54">
        <f>'E.2 SFAG'!AO32+'E.5 Contingency'!AO32</f>
        <v>9820147</v>
      </c>
      <c r="AP32" s="54">
        <f>'E.2 SFAG'!AP32+'E.5 Contingency'!AP32</f>
        <v>4372047</v>
      </c>
      <c r="AQ32" s="54">
        <f>'E.2 SFAG'!AQ32+'E.5 Contingency'!AQ32</f>
        <v>0</v>
      </c>
      <c r="AR32" s="54">
        <f>'E.2 SFAG'!AR32+'E.5 Contingency'!AR32</f>
        <v>34196916</v>
      </c>
      <c r="AS32" s="54">
        <f>'E.2 SFAG'!AS32+'E.5 Contingency'!AS32</f>
        <v>33445305</v>
      </c>
      <c r="AT32" s="54">
        <f>'E.2 SFAG'!AT32+'E.5 Contingency'!AT32</f>
        <v>1768685</v>
      </c>
    </row>
    <row r="33" spans="1:46" x14ac:dyDescent="0.35">
      <c r="A33" s="52" t="s">
        <v>30</v>
      </c>
      <c r="B33" s="54">
        <f>'E.2 SFAG'!B33+'E.5 Contingency'!B33</f>
        <v>38394141</v>
      </c>
      <c r="C33" s="54">
        <f>'E.2 SFAG'!C33+'E.5 Contingency'!C33</f>
        <v>0</v>
      </c>
      <c r="D33" s="54">
        <f>'E.2 SFAG'!D33+'E.5 Contingency'!D33</f>
        <v>936937</v>
      </c>
      <c r="E33" s="54">
        <f>'E.2 SFAG'!E33+'E.5 Contingency'!E33</f>
        <v>37457204</v>
      </c>
      <c r="F33" s="54">
        <f>'E.2 SFAG'!F33+'E.5 Contingency'!F33</f>
        <v>43900933</v>
      </c>
      <c r="G33" s="54">
        <f>'E.2 SFAG'!G33+'E.5 Contingency'!G33</f>
        <v>15984792</v>
      </c>
      <c r="H33" s="54">
        <f>'E.2 SFAG'!H33+'E.5 Contingency'!H33</f>
        <v>14678178</v>
      </c>
      <c r="I33" s="54">
        <f>'E.2 SFAG'!I33+'E.5 Contingency'!I33</f>
        <v>1306614</v>
      </c>
      <c r="J33" s="54">
        <f>'E.2 SFAG'!J33+'E.5 Contingency'!J33</f>
        <v>6786947</v>
      </c>
      <c r="K33" s="54">
        <f>'E.2 SFAG'!K33+'E.5 Contingency'!K33</f>
        <v>4544261</v>
      </c>
      <c r="L33" s="54">
        <f>'E.2 SFAG'!L33+'E.5 Contingency'!L33</f>
        <v>2074554</v>
      </c>
      <c r="M33" s="54">
        <f>'E.2 SFAG'!M33+'E.5 Contingency'!M33</f>
        <v>168132</v>
      </c>
      <c r="N33" s="54">
        <f>'E.2 SFAG'!N33+'E.5 Contingency'!N33</f>
        <v>0</v>
      </c>
      <c r="O33" s="54">
        <f>'E.2 SFAG'!O33+'E.5 Contingency'!O33</f>
        <v>0</v>
      </c>
      <c r="P33" s="54">
        <f>'E.2 SFAG'!P33+'E.5 Contingency'!P33</f>
        <v>0</v>
      </c>
      <c r="Q33" s="54">
        <f>'E.2 SFAG'!Q33+'E.5 Contingency'!Q33</f>
        <v>0</v>
      </c>
      <c r="R33" s="54">
        <f>'E.2 SFAG'!R33+'E.5 Contingency'!R33</f>
        <v>5036325</v>
      </c>
      <c r="S33" s="54">
        <f>'E.2 SFAG'!S33+'E.5 Contingency'!S33</f>
        <v>630</v>
      </c>
      <c r="T33" s="54">
        <f>'E.2 SFAG'!T33+'E.5 Contingency'!T33</f>
        <v>58164</v>
      </c>
      <c r="U33" s="54">
        <f>'E.2 SFAG'!U33+'E.5 Contingency'!U33</f>
        <v>4977531</v>
      </c>
      <c r="V33" s="54">
        <f>'E.2 SFAG'!V33+'E.5 Contingency'!V33</f>
        <v>307006</v>
      </c>
      <c r="W33" s="54">
        <f>'E.2 SFAG'!W33+'E.5 Contingency'!W33</f>
        <v>0</v>
      </c>
      <c r="X33" s="54">
        <f>'E.2 SFAG'!X33+'E.5 Contingency'!X33</f>
        <v>0</v>
      </c>
      <c r="Y33" s="54">
        <f>'E.2 SFAG'!Y33+'E.5 Contingency'!Y33</f>
        <v>0</v>
      </c>
      <c r="Z33" s="54">
        <f>'E.2 SFAG'!Z33+'E.5 Contingency'!Z33</f>
        <v>0</v>
      </c>
      <c r="AA33" s="54">
        <f>'E.2 SFAG'!AA33+'E.5 Contingency'!AA33</f>
        <v>0</v>
      </c>
      <c r="AB33" s="54">
        <f>'E.2 SFAG'!AB33+'E.5 Contingency'!AB33</f>
        <v>0</v>
      </c>
      <c r="AC33" s="54">
        <f>'E.2 SFAG'!AC33+'E.5 Contingency'!AC33</f>
        <v>0</v>
      </c>
      <c r="AD33" s="54">
        <f>'E.2 SFAG'!AD33+'E.5 Contingency'!AD33</f>
        <v>1281072</v>
      </c>
      <c r="AE33" s="54">
        <f>'E.2 SFAG'!AE33+'E.5 Contingency'!AE33</f>
        <v>0</v>
      </c>
      <c r="AF33" s="54">
        <f>'E.2 SFAG'!AF33+'E.5 Contingency'!AF33</f>
        <v>148910</v>
      </c>
      <c r="AG33" s="54">
        <f>'E.2 SFAG'!AG33+'E.5 Contingency'!AG33</f>
        <v>0</v>
      </c>
      <c r="AH33" s="54">
        <f>'E.2 SFAG'!AH33+'E.5 Contingency'!AH33</f>
        <v>0</v>
      </c>
      <c r="AI33" s="54">
        <f>'E.2 SFAG'!AI33+'E.5 Contingency'!AI33</f>
        <v>0</v>
      </c>
      <c r="AJ33" s="54">
        <f>'E.2 SFAG'!AJ33+'E.5 Contingency'!AJ33</f>
        <v>0</v>
      </c>
      <c r="AK33" s="54">
        <f>'E.2 SFAG'!AK33+'E.5 Contingency'!AK33</f>
        <v>0</v>
      </c>
      <c r="AL33" s="54">
        <f>'E.2 SFAG'!AL33+'E.5 Contingency'!AL33</f>
        <v>494272</v>
      </c>
      <c r="AM33" s="54">
        <f>'E.2 SFAG'!AM33+'E.5 Contingency'!AM33</f>
        <v>5087808</v>
      </c>
      <c r="AN33" s="54">
        <f>'E.2 SFAG'!AN33+'E.5 Contingency'!AN33</f>
        <v>3726911</v>
      </c>
      <c r="AO33" s="54">
        <f>'E.2 SFAG'!AO33+'E.5 Contingency'!AO33</f>
        <v>0</v>
      </c>
      <c r="AP33" s="54">
        <f>'E.2 SFAG'!AP33+'E.5 Contingency'!AP33</f>
        <v>1360897</v>
      </c>
      <c r="AQ33" s="54">
        <f>'E.2 SFAG'!AQ33+'E.5 Contingency'!AQ33</f>
        <v>1442853</v>
      </c>
      <c r="AR33" s="54">
        <f>'E.2 SFAG'!AR33+'E.5 Contingency'!AR33</f>
        <v>36569985</v>
      </c>
      <c r="AS33" s="54">
        <f>'E.2 SFAG'!AS33+'E.5 Contingency'!AS33</f>
        <v>0</v>
      </c>
      <c r="AT33" s="54">
        <f>'E.2 SFAG'!AT33+'E.5 Contingency'!AT33</f>
        <v>44926138</v>
      </c>
    </row>
    <row r="34" spans="1:46" x14ac:dyDescent="0.35">
      <c r="A34" s="52" t="s">
        <v>31</v>
      </c>
      <c r="B34" s="54">
        <f>'E.2 SFAG'!B34+'E.5 Contingency'!B34</f>
        <v>402701508</v>
      </c>
      <c r="C34" s="54">
        <f>'E.2 SFAG'!C34+'E.5 Contingency'!C34</f>
        <v>79000000</v>
      </c>
      <c r="D34" s="54">
        <f>'E.2 SFAG'!D34+'E.5 Contingency'!D34</f>
        <v>9377000</v>
      </c>
      <c r="E34" s="54">
        <f>'E.2 SFAG'!E34+'E.5 Contingency'!E34</f>
        <v>314324508</v>
      </c>
      <c r="F34" s="54">
        <f>'E.2 SFAG'!F34+'E.5 Contingency'!F34</f>
        <v>40099870</v>
      </c>
      <c r="G34" s="54">
        <f>'E.2 SFAG'!G34+'E.5 Contingency'!G34</f>
        <v>57172946</v>
      </c>
      <c r="H34" s="54">
        <f>'E.2 SFAG'!H34+'E.5 Contingency'!H34</f>
        <v>55935730</v>
      </c>
      <c r="I34" s="54">
        <f>'E.2 SFAG'!I34+'E.5 Contingency'!I34</f>
        <v>1237216</v>
      </c>
      <c r="J34" s="54">
        <f>'E.2 SFAG'!J34+'E.5 Contingency'!J34</f>
        <v>6840000</v>
      </c>
      <c r="K34" s="54">
        <f>'E.2 SFAG'!K34+'E.5 Contingency'!K34</f>
        <v>0</v>
      </c>
      <c r="L34" s="54">
        <f>'E.2 SFAG'!L34+'E.5 Contingency'!L34</f>
        <v>0</v>
      </c>
      <c r="M34" s="54">
        <f>'E.2 SFAG'!M34+'E.5 Contingency'!M34</f>
        <v>6840000</v>
      </c>
      <c r="N34" s="54">
        <f>'E.2 SFAG'!N34+'E.5 Contingency'!N34</f>
        <v>0</v>
      </c>
      <c r="O34" s="54">
        <f>'E.2 SFAG'!O34+'E.5 Contingency'!O34</f>
        <v>0</v>
      </c>
      <c r="P34" s="54">
        <f>'E.2 SFAG'!P34+'E.5 Contingency'!P34</f>
        <v>0</v>
      </c>
      <c r="Q34" s="54">
        <f>'E.2 SFAG'!Q34+'E.5 Contingency'!Q34</f>
        <v>0</v>
      </c>
      <c r="R34" s="54">
        <f>'E.2 SFAG'!R34+'E.5 Contingency'!R34</f>
        <v>44142183</v>
      </c>
      <c r="S34" s="54">
        <f>'E.2 SFAG'!S34+'E.5 Contingency'!S34</f>
        <v>0</v>
      </c>
      <c r="T34" s="54">
        <f>'E.2 SFAG'!T34+'E.5 Contingency'!T34</f>
        <v>10624807</v>
      </c>
      <c r="U34" s="54">
        <f>'E.2 SFAG'!U34+'E.5 Contingency'!U34</f>
        <v>33517376</v>
      </c>
      <c r="V34" s="54">
        <f>'E.2 SFAG'!V34+'E.5 Contingency'!V34</f>
        <v>6734144</v>
      </c>
      <c r="W34" s="54">
        <f>'E.2 SFAG'!W34+'E.5 Contingency'!W34</f>
        <v>25123427</v>
      </c>
      <c r="X34" s="54">
        <f>'E.2 SFAG'!X34+'E.5 Contingency'!X34</f>
        <v>25123427</v>
      </c>
      <c r="Y34" s="54">
        <f>'E.2 SFAG'!Y34+'E.5 Contingency'!Y34</f>
        <v>0</v>
      </c>
      <c r="Z34" s="54">
        <f>'E.2 SFAG'!Z34+'E.5 Contingency'!Z34</f>
        <v>21241</v>
      </c>
      <c r="AA34" s="54">
        <f>'E.2 SFAG'!AA34+'E.5 Contingency'!AA34</f>
        <v>95126744</v>
      </c>
      <c r="AB34" s="54">
        <f>'E.2 SFAG'!AB34+'E.5 Contingency'!AB34</f>
        <v>0</v>
      </c>
      <c r="AC34" s="54">
        <f>'E.2 SFAG'!AC34+'E.5 Contingency'!AC34</f>
        <v>2771377</v>
      </c>
      <c r="AD34" s="54">
        <f>'E.2 SFAG'!AD34+'E.5 Contingency'!AD34</f>
        <v>4513559</v>
      </c>
      <c r="AE34" s="54">
        <f>'E.2 SFAG'!AE34+'E.5 Contingency'!AE34</f>
        <v>20105998</v>
      </c>
      <c r="AF34" s="54">
        <f>'E.2 SFAG'!AF34+'E.5 Contingency'!AF34</f>
        <v>1949963</v>
      </c>
      <c r="AG34" s="54">
        <f>'E.2 SFAG'!AG34+'E.5 Contingency'!AG34</f>
        <v>4868105</v>
      </c>
      <c r="AH34" s="54">
        <f>'E.2 SFAG'!AH34+'E.5 Contingency'!AH34</f>
        <v>0</v>
      </c>
      <c r="AI34" s="54">
        <f>'E.2 SFAG'!AI34+'E.5 Contingency'!AI34</f>
        <v>0</v>
      </c>
      <c r="AJ34" s="54">
        <f>'E.2 SFAG'!AJ34+'E.5 Contingency'!AJ34</f>
        <v>0</v>
      </c>
      <c r="AK34" s="54">
        <f>'E.2 SFAG'!AK34+'E.5 Contingency'!AK34</f>
        <v>0</v>
      </c>
      <c r="AL34" s="54">
        <f>'E.2 SFAG'!AL34+'E.5 Contingency'!AL34</f>
        <v>0</v>
      </c>
      <c r="AM34" s="54">
        <f>'E.2 SFAG'!AM34+'E.5 Contingency'!AM34</f>
        <v>32268463</v>
      </c>
      <c r="AN34" s="54">
        <f>'E.2 SFAG'!AN34+'E.5 Contingency'!AN34</f>
        <v>31429639</v>
      </c>
      <c r="AO34" s="54">
        <f>'E.2 SFAG'!AO34+'E.5 Contingency'!AO34</f>
        <v>0</v>
      </c>
      <c r="AP34" s="54">
        <f>'E.2 SFAG'!AP34+'E.5 Contingency'!AP34</f>
        <v>838824</v>
      </c>
      <c r="AQ34" s="54">
        <f>'E.2 SFAG'!AQ34+'E.5 Contingency'!AQ34</f>
        <v>0</v>
      </c>
      <c r="AR34" s="54">
        <f>'E.2 SFAG'!AR34+'E.5 Contingency'!AR34</f>
        <v>301638150</v>
      </c>
      <c r="AS34" s="54">
        <f>'E.2 SFAG'!AS34+'E.5 Contingency'!AS34</f>
        <v>27786228</v>
      </c>
      <c r="AT34" s="54">
        <f>'E.2 SFAG'!AT34+'E.5 Contingency'!AT34</f>
        <v>25000000</v>
      </c>
    </row>
    <row r="35" spans="1:46" x14ac:dyDescent="0.35">
      <c r="A35" s="52" t="s">
        <v>32</v>
      </c>
      <c r="B35" s="54">
        <f>'E.2 SFAG'!B35+'E.5 Contingency'!B35</f>
        <v>123014366</v>
      </c>
      <c r="C35" s="54">
        <f>'E.2 SFAG'!C35+'E.5 Contingency'!C35</f>
        <v>32975954</v>
      </c>
      <c r="D35" s="54">
        <f>'E.2 SFAG'!D35+'E.5 Contingency'!D35</f>
        <v>0</v>
      </c>
      <c r="E35" s="54">
        <f>'E.2 SFAG'!E35+'E.5 Contingency'!E35</f>
        <v>76943893</v>
      </c>
      <c r="F35" s="54">
        <f>'E.2 SFAG'!F35+'E.5 Contingency'!F35</f>
        <v>94102725</v>
      </c>
      <c r="G35" s="54">
        <f>'E.2 SFAG'!G35+'E.5 Contingency'!G35</f>
        <v>60624881</v>
      </c>
      <c r="H35" s="54">
        <f>'E.2 SFAG'!H35+'E.5 Contingency'!H35</f>
        <v>60624881</v>
      </c>
      <c r="I35" s="54">
        <f>'E.2 SFAG'!I35+'E.5 Contingency'!I35</f>
        <v>0</v>
      </c>
      <c r="J35" s="54">
        <f>'E.2 SFAG'!J35+'E.5 Contingency'!J35</f>
        <v>0</v>
      </c>
      <c r="K35" s="54">
        <f>'E.2 SFAG'!K35+'E.5 Contingency'!K35</f>
        <v>0</v>
      </c>
      <c r="L35" s="54">
        <f>'E.2 SFAG'!L35+'E.5 Contingency'!L35</f>
        <v>0</v>
      </c>
      <c r="M35" s="54">
        <f>'E.2 SFAG'!M35+'E.5 Contingency'!M35</f>
        <v>0</v>
      </c>
      <c r="N35" s="54">
        <f>'E.2 SFAG'!N35+'E.5 Contingency'!N35</f>
        <v>0</v>
      </c>
      <c r="O35" s="54">
        <f>'E.2 SFAG'!O35+'E.5 Contingency'!O35</f>
        <v>0</v>
      </c>
      <c r="P35" s="54">
        <f>'E.2 SFAG'!P35+'E.5 Contingency'!P35</f>
        <v>0</v>
      </c>
      <c r="Q35" s="54">
        <f>'E.2 SFAG'!Q35+'E.5 Contingency'!Q35</f>
        <v>0</v>
      </c>
      <c r="R35" s="54">
        <f>'E.2 SFAG'!R35+'E.5 Contingency'!R35</f>
        <v>19905258</v>
      </c>
      <c r="S35" s="54">
        <f>'E.2 SFAG'!S35+'E.5 Contingency'!S35</f>
        <v>7957304</v>
      </c>
      <c r="T35" s="54">
        <f>'E.2 SFAG'!T35+'E.5 Contingency'!T35</f>
        <v>1427297</v>
      </c>
      <c r="U35" s="54">
        <f>'E.2 SFAG'!U35+'E.5 Contingency'!U35</f>
        <v>10520657</v>
      </c>
      <c r="V35" s="54">
        <f>'E.2 SFAG'!V35+'E.5 Contingency'!V35</f>
        <v>786280</v>
      </c>
      <c r="W35" s="54">
        <f>'E.2 SFAG'!W35+'E.5 Contingency'!W35</f>
        <v>29041699</v>
      </c>
      <c r="X35" s="54">
        <f>'E.2 SFAG'!X35+'E.5 Contingency'!X35</f>
        <v>1301546</v>
      </c>
      <c r="Y35" s="54">
        <f>'E.2 SFAG'!Y35+'E.5 Contingency'!Y35</f>
        <v>27740153</v>
      </c>
      <c r="Z35" s="54">
        <f>'E.2 SFAG'!Z35+'E.5 Contingency'!Z35</f>
        <v>0</v>
      </c>
      <c r="AA35" s="54">
        <f>'E.2 SFAG'!AA35+'E.5 Contingency'!AA35</f>
        <v>0</v>
      </c>
      <c r="AB35" s="54">
        <f>'E.2 SFAG'!AB35+'E.5 Contingency'!AB35</f>
        <v>0</v>
      </c>
      <c r="AC35" s="54">
        <f>'E.2 SFAG'!AC35+'E.5 Contingency'!AC35</f>
        <v>0</v>
      </c>
      <c r="AD35" s="54">
        <f>'E.2 SFAG'!AD35+'E.5 Contingency'!AD35</f>
        <v>0</v>
      </c>
      <c r="AE35" s="54">
        <f>'E.2 SFAG'!AE35+'E.5 Contingency'!AE35</f>
        <v>0</v>
      </c>
      <c r="AF35" s="54">
        <f>'E.2 SFAG'!AF35+'E.5 Contingency'!AF35</f>
        <v>0</v>
      </c>
      <c r="AG35" s="54">
        <f>'E.2 SFAG'!AG35+'E.5 Contingency'!AG35</f>
        <v>200000</v>
      </c>
      <c r="AH35" s="54">
        <f>'E.2 SFAG'!AH35+'E.5 Contingency'!AH35</f>
        <v>1019198</v>
      </c>
      <c r="AI35" s="54">
        <f>'E.2 SFAG'!AI35+'E.5 Contingency'!AI35</f>
        <v>1019198</v>
      </c>
      <c r="AJ35" s="54">
        <f>'E.2 SFAG'!AJ35+'E.5 Contingency'!AJ35</f>
        <v>0</v>
      </c>
      <c r="AK35" s="54">
        <f>'E.2 SFAG'!AK35+'E.5 Contingency'!AK35</f>
        <v>0</v>
      </c>
      <c r="AL35" s="54">
        <f>'E.2 SFAG'!AL35+'E.5 Contingency'!AL35</f>
        <v>5183556</v>
      </c>
      <c r="AM35" s="54">
        <f>'E.2 SFAG'!AM35+'E.5 Contingency'!AM35</f>
        <v>6132526</v>
      </c>
      <c r="AN35" s="54">
        <f>'E.2 SFAG'!AN35+'E.5 Contingency'!AN35</f>
        <v>5209814</v>
      </c>
      <c r="AO35" s="54">
        <f>'E.2 SFAG'!AO35+'E.5 Contingency'!AO35</f>
        <v>0</v>
      </c>
      <c r="AP35" s="54">
        <f>'E.2 SFAG'!AP35+'E.5 Contingency'!AP35</f>
        <v>922712</v>
      </c>
      <c r="AQ35" s="54">
        <f>'E.2 SFAG'!AQ35+'E.5 Contingency'!AQ35</f>
        <v>0</v>
      </c>
      <c r="AR35" s="54">
        <f>'E.2 SFAG'!AR35+'E.5 Contingency'!AR35</f>
        <v>122893398</v>
      </c>
      <c r="AS35" s="54">
        <f>'E.2 SFAG'!AS35+'E.5 Contingency'!AS35</f>
        <v>1194569</v>
      </c>
      <c r="AT35" s="54">
        <f>'E.2 SFAG'!AT35+'E.5 Contingency'!AT35</f>
        <v>60053170</v>
      </c>
    </row>
    <row r="36" spans="1:46" x14ac:dyDescent="0.35">
      <c r="A36" s="52" t="s">
        <v>71</v>
      </c>
      <c r="B36" s="54">
        <f>'E.2 SFAG'!B36+'E.5 Contingency'!B36</f>
        <v>2724929777</v>
      </c>
      <c r="C36" s="54">
        <f>'E.2 SFAG'!C36+'E.5 Contingency'!C36</f>
        <v>377287750</v>
      </c>
      <c r="D36" s="54">
        <f>'E.2 SFAG'!D36+'E.5 Contingency'!D36</f>
        <v>197282050</v>
      </c>
      <c r="E36" s="54">
        <f>'E.2 SFAG'!E36+'E.5 Contingency'!E36</f>
        <v>1860299131</v>
      </c>
      <c r="F36" s="54">
        <f>'E.2 SFAG'!F36+'E.5 Contingency'!F36</f>
        <v>599853001</v>
      </c>
      <c r="G36" s="54">
        <f>'E.2 SFAG'!G36+'E.5 Contingency'!G36</f>
        <v>882507571</v>
      </c>
      <c r="H36" s="54">
        <f>'E.2 SFAG'!H36+'E.5 Contingency'!H36</f>
        <v>882507571</v>
      </c>
      <c r="I36" s="54">
        <f>'E.2 SFAG'!I36+'E.5 Contingency'!I36</f>
        <v>0</v>
      </c>
      <c r="J36" s="54">
        <f>'E.2 SFAG'!J36+'E.5 Contingency'!J36</f>
        <v>115718806</v>
      </c>
      <c r="K36" s="54">
        <f>'E.2 SFAG'!K36+'E.5 Contingency'!K36</f>
        <v>91908234</v>
      </c>
      <c r="L36" s="54">
        <f>'E.2 SFAG'!L36+'E.5 Contingency'!L36</f>
        <v>23810572</v>
      </c>
      <c r="M36" s="54">
        <f>'E.2 SFAG'!M36+'E.5 Contingency'!M36</f>
        <v>0</v>
      </c>
      <c r="N36" s="54">
        <f>'E.2 SFAG'!N36+'E.5 Contingency'!N36</f>
        <v>48251208</v>
      </c>
      <c r="O36" s="54">
        <f>'E.2 SFAG'!O36+'E.5 Contingency'!O36</f>
        <v>14945886</v>
      </c>
      <c r="P36" s="54">
        <f>'E.2 SFAG'!P36+'E.5 Contingency'!P36</f>
        <v>6631547</v>
      </c>
      <c r="Q36" s="54">
        <f>'E.2 SFAG'!Q36+'E.5 Contingency'!Q36</f>
        <v>26673775</v>
      </c>
      <c r="R36" s="54">
        <f>'E.2 SFAG'!R36+'E.5 Contingency'!R36</f>
        <v>116948454</v>
      </c>
      <c r="S36" s="54">
        <f>'E.2 SFAG'!S36+'E.5 Contingency'!S36</f>
        <v>5771506</v>
      </c>
      <c r="T36" s="54">
        <f>'E.2 SFAG'!T36+'E.5 Contingency'!T36</f>
        <v>5725933</v>
      </c>
      <c r="U36" s="54">
        <f>'E.2 SFAG'!U36+'E.5 Contingency'!U36</f>
        <v>105451015</v>
      </c>
      <c r="V36" s="54">
        <f>'E.2 SFAG'!V36+'E.5 Contingency'!V36</f>
        <v>2261631</v>
      </c>
      <c r="W36" s="54">
        <f>'E.2 SFAG'!W36+'E.5 Contingency'!W36</f>
        <v>0</v>
      </c>
      <c r="X36" s="54">
        <f>'E.2 SFAG'!X36+'E.5 Contingency'!X36</f>
        <v>0</v>
      </c>
      <c r="Y36" s="54">
        <f>'E.2 SFAG'!Y36+'E.5 Contingency'!Y36</f>
        <v>0</v>
      </c>
      <c r="Z36" s="54">
        <f>'E.2 SFAG'!Z36+'E.5 Contingency'!Z36</f>
        <v>24637</v>
      </c>
      <c r="AA36" s="54">
        <f>'E.2 SFAG'!AA36+'E.5 Contingency'!AA36</f>
        <v>0</v>
      </c>
      <c r="AB36" s="54">
        <f>'E.2 SFAG'!AB36+'E.5 Contingency'!AB36</f>
        <v>0</v>
      </c>
      <c r="AC36" s="54">
        <f>'E.2 SFAG'!AC36+'E.5 Contingency'!AC36</f>
        <v>146384744</v>
      </c>
      <c r="AD36" s="54">
        <f>'E.2 SFAG'!AD36+'E.5 Contingency'!AD36</f>
        <v>32538965</v>
      </c>
      <c r="AE36" s="54">
        <f>'E.2 SFAG'!AE36+'E.5 Contingency'!AE36</f>
        <v>2758497</v>
      </c>
      <c r="AF36" s="54">
        <f>'E.2 SFAG'!AF36+'E.5 Contingency'!AF36</f>
        <v>0</v>
      </c>
      <c r="AG36" s="54">
        <f>'E.2 SFAG'!AG36+'E.5 Contingency'!AG36</f>
        <v>271481</v>
      </c>
      <c r="AH36" s="54">
        <f>'E.2 SFAG'!AH36+'E.5 Contingency'!AH36</f>
        <v>177013721</v>
      </c>
      <c r="AI36" s="54">
        <f>'E.2 SFAG'!AI36+'E.5 Contingency'!AI36</f>
        <v>149606025</v>
      </c>
      <c r="AJ36" s="54">
        <f>'E.2 SFAG'!AJ36+'E.5 Contingency'!AJ36</f>
        <v>0</v>
      </c>
      <c r="AK36" s="54">
        <f>'E.2 SFAG'!AK36+'E.5 Contingency'!AK36</f>
        <v>27407696</v>
      </c>
      <c r="AL36" s="54">
        <f>'E.2 SFAG'!AL36+'E.5 Contingency'!AL36</f>
        <v>1210183</v>
      </c>
      <c r="AM36" s="54">
        <f>'E.2 SFAG'!AM36+'E.5 Contingency'!AM36</f>
        <v>327181705</v>
      </c>
      <c r="AN36" s="54">
        <f>'E.2 SFAG'!AN36+'E.5 Contingency'!AN36</f>
        <v>276770345</v>
      </c>
      <c r="AO36" s="54">
        <f>'E.2 SFAG'!AO36+'E.5 Contingency'!AO36</f>
        <v>50411360</v>
      </c>
      <c r="AP36" s="54">
        <f>'E.2 SFAG'!AP36+'E.5 Contingency'!AP36</f>
        <v>0</v>
      </c>
      <c r="AQ36" s="54">
        <f>'E.2 SFAG'!AQ36+'E.5 Contingency'!AQ36</f>
        <v>0</v>
      </c>
      <c r="AR36" s="54">
        <f>'E.2 SFAG'!AR36+'E.5 Contingency'!AR36</f>
        <v>1853071603</v>
      </c>
      <c r="AS36" s="54">
        <f>'E.2 SFAG'!AS36+'E.5 Contingency'!AS36</f>
        <v>311016560</v>
      </c>
      <c r="AT36" s="54">
        <f>'E.2 SFAG'!AT36+'E.5 Contingency'!AT36</f>
        <v>586124815</v>
      </c>
    </row>
    <row r="37" spans="1:46" x14ac:dyDescent="0.35">
      <c r="A37" s="52" t="s">
        <v>34</v>
      </c>
      <c r="B37" s="54">
        <f>'E.2 SFAG'!B37+'E.5 Contingency'!B37</f>
        <v>336228135</v>
      </c>
      <c r="C37" s="54">
        <f>'E.2 SFAG'!C37+'E.5 Contingency'!C37</f>
        <v>21773001</v>
      </c>
      <c r="D37" s="54">
        <f>'E.2 SFAG'!D37+'E.5 Contingency'!D37</f>
        <v>18796830</v>
      </c>
      <c r="E37" s="54">
        <f>'E.2 SFAG'!E37+'E.5 Contingency'!E37</f>
        <v>259867796</v>
      </c>
      <c r="F37" s="54">
        <f>'E.2 SFAG'!F37+'E.5 Contingency'!F37</f>
        <v>64550604</v>
      </c>
      <c r="G37" s="54">
        <f>'E.2 SFAG'!G37+'E.5 Contingency'!G37</f>
        <v>34721580</v>
      </c>
      <c r="H37" s="54">
        <f>'E.2 SFAG'!H37+'E.5 Contingency'!H37</f>
        <v>34721580</v>
      </c>
      <c r="I37" s="54">
        <f>'E.2 SFAG'!I37+'E.5 Contingency'!I37</f>
        <v>0</v>
      </c>
      <c r="J37" s="54">
        <f>'E.2 SFAG'!J37+'E.5 Contingency'!J37</f>
        <v>0</v>
      </c>
      <c r="K37" s="54">
        <f>'E.2 SFAG'!K37+'E.5 Contingency'!K37</f>
        <v>0</v>
      </c>
      <c r="L37" s="54">
        <f>'E.2 SFAG'!L37+'E.5 Contingency'!L37</f>
        <v>0</v>
      </c>
      <c r="M37" s="54">
        <f>'E.2 SFAG'!M37+'E.5 Contingency'!M37</f>
        <v>0</v>
      </c>
      <c r="N37" s="54">
        <f>'E.2 SFAG'!N37+'E.5 Contingency'!N37</f>
        <v>72124861</v>
      </c>
      <c r="O37" s="54">
        <f>'E.2 SFAG'!O37+'E.5 Contingency'!O37</f>
        <v>72124861</v>
      </c>
      <c r="P37" s="54">
        <f>'E.2 SFAG'!P37+'E.5 Contingency'!P37</f>
        <v>0</v>
      </c>
      <c r="Q37" s="54">
        <f>'E.2 SFAG'!Q37+'E.5 Contingency'!Q37</f>
        <v>0</v>
      </c>
      <c r="R37" s="54">
        <f>'E.2 SFAG'!R37+'E.5 Contingency'!R37</f>
        <v>1409954</v>
      </c>
      <c r="S37" s="54">
        <f>'E.2 SFAG'!S37+'E.5 Contingency'!S37</f>
        <v>51</v>
      </c>
      <c r="T37" s="54">
        <f>'E.2 SFAG'!T37+'E.5 Contingency'!T37</f>
        <v>1115749</v>
      </c>
      <c r="U37" s="54">
        <f>'E.2 SFAG'!U37+'E.5 Contingency'!U37</f>
        <v>294154</v>
      </c>
      <c r="V37" s="54">
        <f>'E.2 SFAG'!V37+'E.5 Contingency'!V37</f>
        <v>111714</v>
      </c>
      <c r="W37" s="54">
        <f>'E.2 SFAG'!W37+'E.5 Contingency'!W37</f>
        <v>166254647</v>
      </c>
      <c r="X37" s="54">
        <f>'E.2 SFAG'!X37+'E.5 Contingency'!X37</f>
        <v>166254647</v>
      </c>
      <c r="Y37" s="54">
        <f>'E.2 SFAG'!Y37+'E.5 Contingency'!Y37</f>
        <v>0</v>
      </c>
      <c r="Z37" s="54">
        <f>'E.2 SFAG'!Z37+'E.5 Contingency'!Z37</f>
        <v>0</v>
      </c>
      <c r="AA37" s="54">
        <f>'E.2 SFAG'!AA37+'E.5 Contingency'!AA37</f>
        <v>0</v>
      </c>
      <c r="AB37" s="54">
        <f>'E.2 SFAG'!AB37+'E.5 Contingency'!AB37</f>
        <v>0</v>
      </c>
      <c r="AC37" s="54">
        <f>'E.2 SFAG'!AC37+'E.5 Contingency'!AC37</f>
        <v>434540</v>
      </c>
      <c r="AD37" s="54">
        <f>'E.2 SFAG'!AD37+'E.5 Contingency'!AD37</f>
        <v>45862</v>
      </c>
      <c r="AE37" s="54">
        <f>'E.2 SFAG'!AE37+'E.5 Contingency'!AE37</f>
        <v>3344139</v>
      </c>
      <c r="AF37" s="54">
        <f>'E.2 SFAG'!AF37+'E.5 Contingency'!AF37</f>
        <v>0</v>
      </c>
      <c r="AG37" s="54">
        <f>'E.2 SFAG'!AG37+'E.5 Contingency'!AG37</f>
        <v>152595</v>
      </c>
      <c r="AH37" s="54">
        <f>'E.2 SFAG'!AH37+'E.5 Contingency'!AH37</f>
        <v>4293388</v>
      </c>
      <c r="AI37" s="54">
        <f>'E.2 SFAG'!AI37+'E.5 Contingency'!AI37</f>
        <v>3983143</v>
      </c>
      <c r="AJ37" s="54">
        <f>'E.2 SFAG'!AJ37+'E.5 Contingency'!AJ37</f>
        <v>310245</v>
      </c>
      <c r="AK37" s="54">
        <f>'E.2 SFAG'!AK37+'E.5 Contingency'!AK37</f>
        <v>0</v>
      </c>
      <c r="AL37" s="54">
        <f>'E.2 SFAG'!AL37+'E.5 Contingency'!AL37</f>
        <v>492</v>
      </c>
      <c r="AM37" s="54">
        <f>'E.2 SFAG'!AM37+'E.5 Contingency'!AM37</f>
        <v>21980316</v>
      </c>
      <c r="AN37" s="54">
        <f>'E.2 SFAG'!AN37+'E.5 Contingency'!AN37</f>
        <v>18934616</v>
      </c>
      <c r="AO37" s="54">
        <f>'E.2 SFAG'!AO37+'E.5 Contingency'!AO37</f>
        <v>2321903</v>
      </c>
      <c r="AP37" s="54">
        <f>'E.2 SFAG'!AP37+'E.5 Contingency'!AP37</f>
        <v>723797</v>
      </c>
      <c r="AQ37" s="54">
        <f>'E.2 SFAG'!AQ37+'E.5 Contingency'!AQ37</f>
        <v>0</v>
      </c>
      <c r="AR37" s="54">
        <f>'E.2 SFAG'!AR37+'E.5 Contingency'!AR37</f>
        <v>304874088</v>
      </c>
      <c r="AS37" s="54">
        <f>'E.2 SFAG'!AS37+'E.5 Contingency'!AS37</f>
        <v>55334820</v>
      </c>
      <c r="AT37" s="54">
        <f>'E.2 SFAG'!AT37+'E.5 Contingency'!AT37</f>
        <v>0</v>
      </c>
    </row>
    <row r="38" spans="1:46" x14ac:dyDescent="0.35">
      <c r="A38" s="52" t="s">
        <v>35</v>
      </c>
      <c r="B38" s="54">
        <f>'E.2 SFAG'!B38+'E.5 Contingency'!B38</f>
        <v>26312690</v>
      </c>
      <c r="C38" s="54">
        <f>'E.2 SFAG'!C38+'E.5 Contingency'!C38</f>
        <v>0</v>
      </c>
      <c r="D38" s="54">
        <f>'E.2 SFAG'!D38+'E.5 Contingency'!D38</f>
        <v>0</v>
      </c>
      <c r="E38" s="54">
        <f>'E.2 SFAG'!E38+'E.5 Contingency'!E38</f>
        <v>26312690</v>
      </c>
      <c r="F38" s="54">
        <f>'E.2 SFAG'!F38+'E.5 Contingency'!F38</f>
        <v>5302175</v>
      </c>
      <c r="G38" s="54">
        <f>'E.2 SFAG'!G38+'E.5 Contingency'!G38</f>
        <v>1591897</v>
      </c>
      <c r="H38" s="54">
        <f>'E.2 SFAG'!H38+'E.5 Contingency'!H38</f>
        <v>1050677</v>
      </c>
      <c r="I38" s="54">
        <f>'E.2 SFAG'!I38+'E.5 Contingency'!I38</f>
        <v>541220</v>
      </c>
      <c r="J38" s="54">
        <f>'E.2 SFAG'!J38+'E.5 Contingency'!J38</f>
        <v>11104282</v>
      </c>
      <c r="K38" s="54">
        <f>'E.2 SFAG'!K38+'E.5 Contingency'!K38</f>
        <v>11104282</v>
      </c>
      <c r="L38" s="54">
        <f>'E.2 SFAG'!L38+'E.5 Contingency'!L38</f>
        <v>0</v>
      </c>
      <c r="M38" s="54">
        <f>'E.2 SFAG'!M38+'E.5 Contingency'!M38</f>
        <v>0</v>
      </c>
      <c r="N38" s="54">
        <f>'E.2 SFAG'!N38+'E.5 Contingency'!N38</f>
        <v>10915878</v>
      </c>
      <c r="O38" s="54">
        <f>'E.2 SFAG'!O38+'E.5 Contingency'!O38</f>
        <v>10915878</v>
      </c>
      <c r="P38" s="54">
        <f>'E.2 SFAG'!P38+'E.5 Contingency'!P38</f>
        <v>0</v>
      </c>
      <c r="Q38" s="54">
        <f>'E.2 SFAG'!Q38+'E.5 Contingency'!Q38</f>
        <v>0</v>
      </c>
      <c r="R38" s="54">
        <f>'E.2 SFAG'!R38+'E.5 Contingency'!R38</f>
        <v>445674</v>
      </c>
      <c r="S38" s="54">
        <f>'E.2 SFAG'!S38+'E.5 Contingency'!S38</f>
        <v>0</v>
      </c>
      <c r="T38" s="54">
        <f>'E.2 SFAG'!T38+'E.5 Contingency'!T38</f>
        <v>12054</v>
      </c>
      <c r="U38" s="54">
        <f>'E.2 SFAG'!U38+'E.5 Contingency'!U38</f>
        <v>433620</v>
      </c>
      <c r="V38" s="54">
        <f>'E.2 SFAG'!V38+'E.5 Contingency'!V38</f>
        <v>584149</v>
      </c>
      <c r="W38" s="54">
        <f>'E.2 SFAG'!W38+'E.5 Contingency'!W38</f>
        <v>0</v>
      </c>
      <c r="X38" s="54">
        <f>'E.2 SFAG'!X38+'E.5 Contingency'!X38</f>
        <v>0</v>
      </c>
      <c r="Y38" s="54">
        <f>'E.2 SFAG'!Y38+'E.5 Contingency'!Y38</f>
        <v>0</v>
      </c>
      <c r="Z38" s="54">
        <f>'E.2 SFAG'!Z38+'E.5 Contingency'!Z38</f>
        <v>0</v>
      </c>
      <c r="AA38" s="54">
        <f>'E.2 SFAG'!AA38+'E.5 Contingency'!AA38</f>
        <v>0</v>
      </c>
      <c r="AB38" s="54">
        <f>'E.2 SFAG'!AB38+'E.5 Contingency'!AB38</f>
        <v>0</v>
      </c>
      <c r="AC38" s="54">
        <f>'E.2 SFAG'!AC38+'E.5 Contingency'!AC38</f>
        <v>79371</v>
      </c>
      <c r="AD38" s="54">
        <f>'E.2 SFAG'!AD38+'E.5 Contingency'!AD38</f>
        <v>0</v>
      </c>
      <c r="AE38" s="54">
        <f>'E.2 SFAG'!AE38+'E.5 Contingency'!AE38</f>
        <v>0</v>
      </c>
      <c r="AF38" s="54">
        <f>'E.2 SFAG'!AF38+'E.5 Contingency'!AF38</f>
        <v>216247</v>
      </c>
      <c r="AG38" s="54">
        <f>'E.2 SFAG'!AG38+'E.5 Contingency'!AG38</f>
        <v>0</v>
      </c>
      <c r="AH38" s="54">
        <f>'E.2 SFAG'!AH38+'E.5 Contingency'!AH38</f>
        <v>111086</v>
      </c>
      <c r="AI38" s="54">
        <f>'E.2 SFAG'!AI38+'E.5 Contingency'!AI38</f>
        <v>111086</v>
      </c>
      <c r="AJ38" s="54">
        <f>'E.2 SFAG'!AJ38+'E.5 Contingency'!AJ38</f>
        <v>0</v>
      </c>
      <c r="AK38" s="54">
        <f>'E.2 SFAG'!AK38+'E.5 Contingency'!AK38</f>
        <v>0</v>
      </c>
      <c r="AL38" s="54">
        <f>'E.2 SFAG'!AL38+'E.5 Contingency'!AL38</f>
        <v>0</v>
      </c>
      <c r="AM38" s="54">
        <f>'E.2 SFAG'!AM38+'E.5 Contingency'!AM38</f>
        <v>5066522</v>
      </c>
      <c r="AN38" s="54">
        <f>'E.2 SFAG'!AN38+'E.5 Contingency'!AN38</f>
        <v>3659614</v>
      </c>
      <c r="AO38" s="54">
        <f>'E.2 SFAG'!AO38+'E.5 Contingency'!AO38</f>
        <v>126022</v>
      </c>
      <c r="AP38" s="54">
        <f>'E.2 SFAG'!AP38+'E.5 Contingency'!AP38</f>
        <v>1280886</v>
      </c>
      <c r="AQ38" s="54">
        <f>'E.2 SFAG'!AQ38+'E.5 Contingency'!AQ38</f>
        <v>0</v>
      </c>
      <c r="AR38" s="54">
        <f>'E.2 SFAG'!AR38+'E.5 Contingency'!AR38</f>
        <v>30115106</v>
      </c>
      <c r="AS38" s="54">
        <f>'E.2 SFAG'!AS38+'E.5 Contingency'!AS38</f>
        <v>0</v>
      </c>
      <c r="AT38" s="54">
        <f>'E.2 SFAG'!AT38+'E.5 Contingency'!AT38</f>
        <v>1499759</v>
      </c>
    </row>
    <row r="39" spans="1:46" x14ac:dyDescent="0.35">
      <c r="A39" s="52" t="s">
        <v>36</v>
      </c>
      <c r="B39" s="54">
        <f>'E.2 SFAG'!B39+'E.5 Contingency'!B39</f>
        <v>725565965</v>
      </c>
      <c r="C39" s="54">
        <f>'E.2 SFAG'!C39+'E.5 Contingency'!C39</f>
        <v>0</v>
      </c>
      <c r="D39" s="54">
        <f>'E.2 SFAG'!D39+'E.5 Contingency'!D39</f>
        <v>72556596</v>
      </c>
      <c r="E39" s="54">
        <f>'E.2 SFAG'!E39+'E.5 Contingency'!E39</f>
        <v>653009369</v>
      </c>
      <c r="F39" s="54">
        <f>'E.2 SFAG'!F39+'E.5 Contingency'!F39</f>
        <v>587856085</v>
      </c>
      <c r="G39" s="54">
        <f>'E.2 SFAG'!G39+'E.5 Contingency'!G39</f>
        <v>109494455</v>
      </c>
      <c r="H39" s="54">
        <f>'E.2 SFAG'!H39+'E.5 Contingency'!H39</f>
        <v>109494455</v>
      </c>
      <c r="I39" s="54">
        <f>'E.2 SFAG'!I39+'E.5 Contingency'!I39</f>
        <v>0</v>
      </c>
      <c r="J39" s="54">
        <f>'E.2 SFAG'!J39+'E.5 Contingency'!J39</f>
        <v>0</v>
      </c>
      <c r="K39" s="54">
        <f>'E.2 SFAG'!K39+'E.5 Contingency'!K39</f>
        <v>0</v>
      </c>
      <c r="L39" s="54">
        <f>'E.2 SFAG'!L39+'E.5 Contingency'!L39</f>
        <v>0</v>
      </c>
      <c r="M39" s="54">
        <f>'E.2 SFAG'!M39+'E.5 Contingency'!M39</f>
        <v>0</v>
      </c>
      <c r="N39" s="54">
        <f>'E.2 SFAG'!N39+'E.5 Contingency'!N39</f>
        <v>0</v>
      </c>
      <c r="O39" s="54">
        <f>'E.2 SFAG'!O39+'E.5 Contingency'!O39</f>
        <v>0</v>
      </c>
      <c r="P39" s="54">
        <f>'E.2 SFAG'!P39+'E.5 Contingency'!P39</f>
        <v>0</v>
      </c>
      <c r="Q39" s="54">
        <f>'E.2 SFAG'!Q39+'E.5 Contingency'!Q39</f>
        <v>0</v>
      </c>
      <c r="R39" s="54">
        <f>'E.2 SFAG'!R39+'E.5 Contingency'!R39</f>
        <v>82828578</v>
      </c>
      <c r="S39" s="54">
        <f>'E.2 SFAG'!S39+'E.5 Contingency'!S39</f>
        <v>10581156</v>
      </c>
      <c r="T39" s="54">
        <f>'E.2 SFAG'!T39+'E.5 Contingency'!T39</f>
        <v>19313326</v>
      </c>
      <c r="U39" s="54">
        <f>'E.2 SFAG'!U39+'E.5 Contingency'!U39</f>
        <v>52934096</v>
      </c>
      <c r="V39" s="54">
        <f>'E.2 SFAG'!V39+'E.5 Contingency'!V39</f>
        <v>56010667</v>
      </c>
      <c r="W39" s="54">
        <f>'E.2 SFAG'!W39+'E.5 Contingency'!W39</f>
        <v>231110884</v>
      </c>
      <c r="X39" s="54">
        <f>'E.2 SFAG'!X39+'E.5 Contingency'!X39</f>
        <v>230953253</v>
      </c>
      <c r="Y39" s="54">
        <f>'E.2 SFAG'!Y39+'E.5 Contingency'!Y39</f>
        <v>157631</v>
      </c>
      <c r="Z39" s="54">
        <f>'E.2 SFAG'!Z39+'E.5 Contingency'!Z39</f>
        <v>0</v>
      </c>
      <c r="AA39" s="54">
        <f>'E.2 SFAG'!AA39+'E.5 Contingency'!AA39</f>
        <v>0</v>
      </c>
      <c r="AB39" s="54">
        <f>'E.2 SFAG'!AB39+'E.5 Contingency'!AB39</f>
        <v>0</v>
      </c>
      <c r="AC39" s="54">
        <f>'E.2 SFAG'!AC39+'E.5 Contingency'!AC39</f>
        <v>40094860</v>
      </c>
      <c r="AD39" s="54">
        <f>'E.2 SFAG'!AD39+'E.5 Contingency'!AD39</f>
        <v>10547407</v>
      </c>
      <c r="AE39" s="54">
        <f>'E.2 SFAG'!AE39+'E.5 Contingency'!AE39</f>
        <v>5615989</v>
      </c>
      <c r="AF39" s="54">
        <f>'E.2 SFAG'!AF39+'E.5 Contingency'!AF39</f>
        <v>3043473</v>
      </c>
      <c r="AG39" s="54">
        <f>'E.2 SFAG'!AG39+'E.5 Contingency'!AG39</f>
        <v>7911759</v>
      </c>
      <c r="AH39" s="54">
        <f>'E.2 SFAG'!AH39+'E.5 Contingency'!AH39</f>
        <v>17568365</v>
      </c>
      <c r="AI39" s="54">
        <f>'E.2 SFAG'!AI39+'E.5 Contingency'!AI39</f>
        <v>6336278</v>
      </c>
      <c r="AJ39" s="54">
        <f>'E.2 SFAG'!AJ39+'E.5 Contingency'!AJ39</f>
        <v>0</v>
      </c>
      <c r="AK39" s="54">
        <f>'E.2 SFAG'!AK39+'E.5 Contingency'!AK39</f>
        <v>11232087</v>
      </c>
      <c r="AL39" s="54">
        <f>'E.2 SFAG'!AL39+'E.5 Contingency'!AL39</f>
        <v>0</v>
      </c>
      <c r="AM39" s="54">
        <f>'E.2 SFAG'!AM39+'E.5 Contingency'!AM39</f>
        <v>94040382</v>
      </c>
      <c r="AN39" s="54">
        <f>'E.2 SFAG'!AN39+'E.5 Contingency'!AN39</f>
        <v>47698397</v>
      </c>
      <c r="AO39" s="54">
        <f>'E.2 SFAG'!AO39+'E.5 Contingency'!AO39</f>
        <v>28630064</v>
      </c>
      <c r="AP39" s="54">
        <f>'E.2 SFAG'!AP39+'E.5 Contingency'!AP39</f>
        <v>17711921</v>
      </c>
      <c r="AQ39" s="54">
        <f>'E.2 SFAG'!AQ39+'E.5 Contingency'!AQ39</f>
        <v>0</v>
      </c>
      <c r="AR39" s="54">
        <f>'E.2 SFAG'!AR39+'E.5 Contingency'!AR39</f>
        <v>658266819</v>
      </c>
      <c r="AS39" s="54">
        <f>'E.2 SFAG'!AS39+'E.5 Contingency'!AS39</f>
        <v>0</v>
      </c>
      <c r="AT39" s="54">
        <f>'E.2 SFAG'!AT39+'E.5 Contingency'!AT39</f>
        <v>582598635</v>
      </c>
    </row>
    <row r="40" spans="1:46" x14ac:dyDescent="0.35">
      <c r="A40" s="52" t="s">
        <v>37</v>
      </c>
      <c r="B40" s="54">
        <f>'E.2 SFAG'!B40+'E.5 Contingency'!B40</f>
        <v>138007998</v>
      </c>
      <c r="C40" s="54">
        <f>'E.2 SFAG'!C40+'E.5 Contingency'!C40</f>
        <v>23184810</v>
      </c>
      <c r="D40" s="54">
        <f>'E.2 SFAG'!D40+'E.5 Contingency'!D40</f>
        <v>13800799</v>
      </c>
      <c r="E40" s="54">
        <f>'E.2 SFAG'!E40+'E.5 Contingency'!E40</f>
        <v>101022389</v>
      </c>
      <c r="F40" s="54">
        <f>'E.2 SFAG'!F40+'E.5 Contingency'!F40</f>
        <v>213436398</v>
      </c>
      <c r="G40" s="54">
        <f>'E.2 SFAG'!G40+'E.5 Contingency'!G40</f>
        <v>949343</v>
      </c>
      <c r="H40" s="54">
        <f>'E.2 SFAG'!H40+'E.5 Contingency'!H40</f>
        <v>908686</v>
      </c>
      <c r="I40" s="54">
        <f>'E.2 SFAG'!I40+'E.5 Contingency'!I40</f>
        <v>40657</v>
      </c>
      <c r="J40" s="54">
        <f>'E.2 SFAG'!J40+'E.5 Contingency'!J40</f>
        <v>5114927</v>
      </c>
      <c r="K40" s="54">
        <f>'E.2 SFAG'!K40+'E.5 Contingency'!K40</f>
        <v>5114927</v>
      </c>
      <c r="L40" s="54">
        <f>'E.2 SFAG'!L40+'E.5 Contingency'!L40</f>
        <v>0</v>
      </c>
      <c r="M40" s="54">
        <f>'E.2 SFAG'!M40+'E.5 Contingency'!M40</f>
        <v>0</v>
      </c>
      <c r="N40" s="54">
        <f>'E.2 SFAG'!N40+'E.5 Contingency'!N40</f>
        <v>0</v>
      </c>
      <c r="O40" s="54">
        <f>'E.2 SFAG'!O40+'E.5 Contingency'!O40</f>
        <v>0</v>
      </c>
      <c r="P40" s="54">
        <f>'E.2 SFAG'!P40+'E.5 Contingency'!P40</f>
        <v>0</v>
      </c>
      <c r="Q40" s="54">
        <f>'E.2 SFAG'!Q40+'E.5 Contingency'!Q40</f>
        <v>0</v>
      </c>
      <c r="R40" s="54">
        <f>'E.2 SFAG'!R40+'E.5 Contingency'!R40</f>
        <v>1924663</v>
      </c>
      <c r="S40" s="54">
        <f>'E.2 SFAG'!S40+'E.5 Contingency'!S40</f>
        <v>0</v>
      </c>
      <c r="T40" s="54">
        <f>'E.2 SFAG'!T40+'E.5 Contingency'!T40</f>
        <v>1897270</v>
      </c>
      <c r="U40" s="54">
        <f>'E.2 SFAG'!U40+'E.5 Contingency'!U40</f>
        <v>27393</v>
      </c>
      <c r="V40" s="54">
        <f>'E.2 SFAG'!V40+'E.5 Contingency'!V40</f>
        <v>101865</v>
      </c>
      <c r="W40" s="54">
        <f>'E.2 SFAG'!W40+'E.5 Contingency'!W40</f>
        <v>29452978</v>
      </c>
      <c r="X40" s="54">
        <f>'E.2 SFAG'!X40+'E.5 Contingency'!X40</f>
        <v>29452978</v>
      </c>
      <c r="Y40" s="54">
        <f>'E.2 SFAG'!Y40+'E.5 Contingency'!Y40</f>
        <v>0</v>
      </c>
      <c r="Z40" s="54">
        <f>'E.2 SFAG'!Z40+'E.5 Contingency'!Z40</f>
        <v>0</v>
      </c>
      <c r="AA40" s="54">
        <f>'E.2 SFAG'!AA40+'E.5 Contingency'!AA40</f>
        <v>0</v>
      </c>
      <c r="AB40" s="54">
        <f>'E.2 SFAG'!AB40+'E.5 Contingency'!AB40</f>
        <v>0</v>
      </c>
      <c r="AC40" s="54">
        <f>'E.2 SFAG'!AC40+'E.5 Contingency'!AC40</f>
        <v>101038</v>
      </c>
      <c r="AD40" s="54">
        <f>'E.2 SFAG'!AD40+'E.5 Contingency'!AD40</f>
        <v>659278</v>
      </c>
      <c r="AE40" s="54">
        <f>'E.2 SFAG'!AE40+'E.5 Contingency'!AE40</f>
        <v>398836</v>
      </c>
      <c r="AF40" s="54">
        <f>'E.2 SFAG'!AF40+'E.5 Contingency'!AF40</f>
        <v>0</v>
      </c>
      <c r="AG40" s="54">
        <f>'E.2 SFAG'!AG40+'E.5 Contingency'!AG40</f>
        <v>7459834</v>
      </c>
      <c r="AH40" s="54">
        <f>'E.2 SFAG'!AH40+'E.5 Contingency'!AH40</f>
        <v>2041896</v>
      </c>
      <c r="AI40" s="54">
        <f>'E.2 SFAG'!AI40+'E.5 Contingency'!AI40</f>
        <v>1939415</v>
      </c>
      <c r="AJ40" s="54">
        <f>'E.2 SFAG'!AJ40+'E.5 Contingency'!AJ40</f>
        <v>0</v>
      </c>
      <c r="AK40" s="54">
        <f>'E.2 SFAG'!AK40+'E.5 Contingency'!AK40</f>
        <v>102481</v>
      </c>
      <c r="AL40" s="54">
        <f>'E.2 SFAG'!AL40+'E.5 Contingency'!AL40</f>
        <v>0</v>
      </c>
      <c r="AM40" s="54">
        <f>'E.2 SFAG'!AM40+'E.5 Contingency'!AM40</f>
        <v>2161361</v>
      </c>
      <c r="AN40" s="54">
        <f>'E.2 SFAG'!AN40+'E.5 Contingency'!AN40</f>
        <v>161669</v>
      </c>
      <c r="AO40" s="54">
        <f>'E.2 SFAG'!AO40+'E.5 Contingency'!AO40</f>
        <v>1742296</v>
      </c>
      <c r="AP40" s="54">
        <f>'E.2 SFAG'!AP40+'E.5 Contingency'!AP40</f>
        <v>257396</v>
      </c>
      <c r="AQ40" s="54">
        <f>'E.2 SFAG'!AQ40+'E.5 Contingency'!AQ40</f>
        <v>31432</v>
      </c>
      <c r="AR40" s="54">
        <f>'E.2 SFAG'!AR40+'E.5 Contingency'!AR40</f>
        <v>50397451</v>
      </c>
      <c r="AS40" s="54">
        <f>'E.2 SFAG'!AS40+'E.5 Contingency'!AS40</f>
        <v>0</v>
      </c>
      <c r="AT40" s="54">
        <f>'E.2 SFAG'!AT40+'E.5 Contingency'!AT40</f>
        <v>264061336</v>
      </c>
    </row>
    <row r="41" spans="1:46" x14ac:dyDescent="0.35">
      <c r="A41" s="52" t="s">
        <v>38</v>
      </c>
      <c r="B41" s="54">
        <f>'E.2 SFAG'!B41+'E.5 Contingency'!B41</f>
        <v>165835476</v>
      </c>
      <c r="C41" s="54">
        <f>'E.2 SFAG'!C41+'E.5 Contingency'!C41</f>
        <v>0</v>
      </c>
      <c r="D41" s="54">
        <f>'E.2 SFAG'!D41+'E.5 Contingency'!D41</f>
        <v>0</v>
      </c>
      <c r="E41" s="54">
        <f>'E.2 SFAG'!E41+'E.5 Contingency'!E41</f>
        <v>165835476</v>
      </c>
      <c r="F41" s="54">
        <f>'E.2 SFAG'!F41+'E.5 Contingency'!F41</f>
        <v>33471886</v>
      </c>
      <c r="G41" s="54">
        <f>'E.2 SFAG'!G41+'E.5 Contingency'!G41</f>
        <v>67369809</v>
      </c>
      <c r="H41" s="54">
        <f>'E.2 SFAG'!H41+'E.5 Contingency'!H41</f>
        <v>67369809</v>
      </c>
      <c r="I41" s="54">
        <f>'E.2 SFAG'!I41+'E.5 Contingency'!I41</f>
        <v>0</v>
      </c>
      <c r="J41" s="54">
        <f>'E.2 SFAG'!J41+'E.5 Contingency'!J41</f>
        <v>16433646</v>
      </c>
      <c r="K41" s="54">
        <f>'E.2 SFAG'!K41+'E.5 Contingency'!K41</f>
        <v>14495539</v>
      </c>
      <c r="L41" s="54">
        <f>'E.2 SFAG'!L41+'E.5 Contingency'!L41</f>
        <v>0</v>
      </c>
      <c r="M41" s="54">
        <f>'E.2 SFAG'!M41+'E.5 Contingency'!M41</f>
        <v>1938107</v>
      </c>
      <c r="N41" s="54">
        <f>'E.2 SFAG'!N41+'E.5 Contingency'!N41</f>
        <v>0</v>
      </c>
      <c r="O41" s="54">
        <f>'E.2 SFAG'!O41+'E.5 Contingency'!O41</f>
        <v>0</v>
      </c>
      <c r="P41" s="54">
        <f>'E.2 SFAG'!P41+'E.5 Contingency'!P41</f>
        <v>0</v>
      </c>
      <c r="Q41" s="54">
        <f>'E.2 SFAG'!Q41+'E.5 Contingency'!Q41</f>
        <v>0</v>
      </c>
      <c r="R41" s="54">
        <f>'E.2 SFAG'!R41+'E.5 Contingency'!R41</f>
        <v>15165153</v>
      </c>
      <c r="S41" s="54">
        <f>'E.2 SFAG'!S41+'E.5 Contingency'!S41</f>
        <v>913085</v>
      </c>
      <c r="T41" s="54">
        <f>'E.2 SFAG'!T41+'E.5 Contingency'!T41</f>
        <v>1718860</v>
      </c>
      <c r="U41" s="54">
        <f>'E.2 SFAG'!U41+'E.5 Contingency'!U41</f>
        <v>12533208</v>
      </c>
      <c r="V41" s="54">
        <f>'E.2 SFAG'!V41+'E.5 Contingency'!V41</f>
        <v>5010095</v>
      </c>
      <c r="W41" s="54">
        <f>'E.2 SFAG'!W41+'E.5 Contingency'!W41</f>
        <v>4586971</v>
      </c>
      <c r="X41" s="54">
        <f>'E.2 SFAG'!X41+'E.5 Contingency'!X41</f>
        <v>4586971</v>
      </c>
      <c r="Y41" s="54">
        <f>'E.2 SFAG'!Y41+'E.5 Contingency'!Y41</f>
        <v>0</v>
      </c>
      <c r="Z41" s="54">
        <f>'E.2 SFAG'!Z41+'E.5 Contingency'!Z41</f>
        <v>0</v>
      </c>
      <c r="AA41" s="54">
        <f>'E.2 SFAG'!AA41+'E.5 Contingency'!AA41</f>
        <v>0</v>
      </c>
      <c r="AB41" s="54">
        <f>'E.2 SFAG'!AB41+'E.5 Contingency'!AB41</f>
        <v>0</v>
      </c>
      <c r="AC41" s="54">
        <f>'E.2 SFAG'!AC41+'E.5 Contingency'!AC41</f>
        <v>0</v>
      </c>
      <c r="AD41" s="54">
        <f>'E.2 SFAG'!AD41+'E.5 Contingency'!AD41</f>
        <v>7505466</v>
      </c>
      <c r="AE41" s="54">
        <f>'E.2 SFAG'!AE41+'E.5 Contingency'!AE41</f>
        <v>0</v>
      </c>
      <c r="AF41" s="54">
        <f>'E.2 SFAG'!AF41+'E.5 Contingency'!AF41</f>
        <v>0</v>
      </c>
      <c r="AG41" s="54">
        <f>'E.2 SFAG'!AG41+'E.5 Contingency'!AG41</f>
        <v>0</v>
      </c>
      <c r="AH41" s="54">
        <f>'E.2 SFAG'!AH41+'E.5 Contingency'!AH41</f>
        <v>0</v>
      </c>
      <c r="AI41" s="54">
        <f>'E.2 SFAG'!AI41+'E.5 Contingency'!AI41</f>
        <v>0</v>
      </c>
      <c r="AJ41" s="54">
        <f>'E.2 SFAG'!AJ41+'E.5 Contingency'!AJ41</f>
        <v>0</v>
      </c>
      <c r="AK41" s="54">
        <f>'E.2 SFAG'!AK41+'E.5 Contingency'!AK41</f>
        <v>0</v>
      </c>
      <c r="AL41" s="54">
        <f>'E.2 SFAG'!AL41+'E.5 Contingency'!AL41</f>
        <v>0</v>
      </c>
      <c r="AM41" s="54">
        <f>'E.2 SFAG'!AM41+'E.5 Contingency'!AM41</f>
        <v>38033589</v>
      </c>
      <c r="AN41" s="54">
        <f>'E.2 SFAG'!AN41+'E.5 Contingency'!AN41</f>
        <v>22734212</v>
      </c>
      <c r="AO41" s="54">
        <f>'E.2 SFAG'!AO41+'E.5 Contingency'!AO41</f>
        <v>15299377</v>
      </c>
      <c r="AP41" s="54">
        <f>'E.2 SFAG'!AP41+'E.5 Contingency'!AP41</f>
        <v>0</v>
      </c>
      <c r="AQ41" s="54">
        <f>'E.2 SFAG'!AQ41+'E.5 Contingency'!AQ41</f>
        <v>0</v>
      </c>
      <c r="AR41" s="54">
        <f>'E.2 SFAG'!AR41+'E.5 Contingency'!AR41</f>
        <v>154104729</v>
      </c>
      <c r="AS41" s="54">
        <f>'E.2 SFAG'!AS41+'E.5 Contingency'!AS41</f>
        <v>0</v>
      </c>
      <c r="AT41" s="54">
        <f>'E.2 SFAG'!AT41+'E.5 Contingency'!AT41</f>
        <v>45202633</v>
      </c>
    </row>
    <row r="42" spans="1:46" x14ac:dyDescent="0.35">
      <c r="A42" s="52" t="s">
        <v>39</v>
      </c>
      <c r="B42" s="54">
        <f>'E.2 SFAG'!B42+'E.5 Contingency'!B42</f>
        <v>717124957</v>
      </c>
      <c r="C42" s="54">
        <f>'E.2 SFAG'!C42+'E.5 Contingency'!C42</f>
        <v>184150000</v>
      </c>
      <c r="D42" s="54">
        <f>'E.2 SFAG'!D42+'E.5 Contingency'!D42</f>
        <v>30977000</v>
      </c>
      <c r="E42" s="54">
        <f>'E.2 SFAG'!E42+'E.5 Contingency'!E42</f>
        <v>501997957</v>
      </c>
      <c r="F42" s="54">
        <f>'E.2 SFAG'!F42+'E.5 Contingency'!F42</f>
        <v>496592872</v>
      </c>
      <c r="G42" s="54">
        <f>'E.2 SFAG'!G42+'E.5 Contingency'!G42</f>
        <v>126995037</v>
      </c>
      <c r="H42" s="54">
        <f>'E.2 SFAG'!H42+'E.5 Contingency'!H42</f>
        <v>126995037</v>
      </c>
      <c r="I42" s="54">
        <f>'E.2 SFAG'!I42+'E.5 Contingency'!I42</f>
        <v>0</v>
      </c>
      <c r="J42" s="54">
        <f>'E.2 SFAG'!J42+'E.5 Contingency'!J42</f>
        <v>0</v>
      </c>
      <c r="K42" s="54">
        <f>'E.2 SFAG'!K42+'E.5 Contingency'!K42</f>
        <v>0</v>
      </c>
      <c r="L42" s="54">
        <f>'E.2 SFAG'!L42+'E.5 Contingency'!L42</f>
        <v>0</v>
      </c>
      <c r="M42" s="54">
        <f>'E.2 SFAG'!M42+'E.5 Contingency'!M42</f>
        <v>0</v>
      </c>
      <c r="N42" s="54">
        <f>'E.2 SFAG'!N42+'E.5 Contingency'!N42</f>
        <v>58367362</v>
      </c>
      <c r="O42" s="54">
        <f>'E.2 SFAG'!O42+'E.5 Contingency'!O42</f>
        <v>0</v>
      </c>
      <c r="P42" s="54">
        <f>'E.2 SFAG'!P42+'E.5 Contingency'!P42</f>
        <v>57766331</v>
      </c>
      <c r="Q42" s="54">
        <f>'E.2 SFAG'!Q42+'E.5 Contingency'!Q42</f>
        <v>601031</v>
      </c>
      <c r="R42" s="54">
        <f>'E.2 SFAG'!R42+'E.5 Contingency'!R42</f>
        <v>82353601</v>
      </c>
      <c r="S42" s="54">
        <f>'E.2 SFAG'!S42+'E.5 Contingency'!S42</f>
        <v>0</v>
      </c>
      <c r="T42" s="54">
        <f>'E.2 SFAG'!T42+'E.5 Contingency'!T42</f>
        <v>1645754</v>
      </c>
      <c r="U42" s="54">
        <f>'E.2 SFAG'!U42+'E.5 Contingency'!U42</f>
        <v>80707847</v>
      </c>
      <c r="V42" s="54">
        <f>'E.2 SFAG'!V42+'E.5 Contingency'!V42</f>
        <v>2237358</v>
      </c>
      <c r="W42" s="54">
        <f>'E.2 SFAG'!W42+'E.5 Contingency'!W42</f>
        <v>125128809</v>
      </c>
      <c r="X42" s="54">
        <f>'E.2 SFAG'!X42+'E.5 Contingency'!X42</f>
        <v>125128809</v>
      </c>
      <c r="Y42" s="54">
        <f>'E.2 SFAG'!Y42+'E.5 Contingency'!Y42</f>
        <v>0</v>
      </c>
      <c r="Z42" s="54">
        <f>'E.2 SFAG'!Z42+'E.5 Contingency'!Z42</f>
        <v>0</v>
      </c>
      <c r="AA42" s="54">
        <f>'E.2 SFAG'!AA42+'E.5 Contingency'!AA42</f>
        <v>0</v>
      </c>
      <c r="AB42" s="54">
        <f>'E.2 SFAG'!AB42+'E.5 Contingency'!AB42</f>
        <v>0</v>
      </c>
      <c r="AC42" s="54">
        <f>'E.2 SFAG'!AC42+'E.5 Contingency'!AC42</f>
        <v>8817282</v>
      </c>
      <c r="AD42" s="54">
        <f>'E.2 SFAG'!AD42+'E.5 Contingency'!AD42</f>
        <v>0</v>
      </c>
      <c r="AE42" s="54">
        <f>'E.2 SFAG'!AE42+'E.5 Contingency'!AE42</f>
        <v>0</v>
      </c>
      <c r="AF42" s="54">
        <f>'E.2 SFAG'!AF42+'E.5 Contingency'!AF42</f>
        <v>37360010</v>
      </c>
      <c r="AG42" s="54">
        <f>'E.2 SFAG'!AG42+'E.5 Contingency'!AG42</f>
        <v>2332500</v>
      </c>
      <c r="AH42" s="54">
        <f>'E.2 SFAG'!AH42+'E.5 Contingency'!AH42</f>
        <v>0</v>
      </c>
      <c r="AI42" s="54">
        <f>'E.2 SFAG'!AI42+'E.5 Contingency'!AI42</f>
        <v>0</v>
      </c>
      <c r="AJ42" s="54">
        <f>'E.2 SFAG'!AJ42+'E.5 Contingency'!AJ42</f>
        <v>0</v>
      </c>
      <c r="AK42" s="54">
        <f>'E.2 SFAG'!AK42+'E.5 Contingency'!AK42</f>
        <v>0</v>
      </c>
      <c r="AL42" s="54">
        <f>'E.2 SFAG'!AL42+'E.5 Contingency'!AL42</f>
        <v>0</v>
      </c>
      <c r="AM42" s="54">
        <f>'E.2 SFAG'!AM42+'E.5 Contingency'!AM42</f>
        <v>55939565</v>
      </c>
      <c r="AN42" s="54">
        <f>'E.2 SFAG'!AN42+'E.5 Contingency'!AN42</f>
        <v>46988859</v>
      </c>
      <c r="AO42" s="54">
        <f>'E.2 SFAG'!AO42+'E.5 Contingency'!AO42</f>
        <v>0</v>
      </c>
      <c r="AP42" s="54">
        <f>'E.2 SFAG'!AP42+'E.5 Contingency'!AP42</f>
        <v>8950706</v>
      </c>
      <c r="AQ42" s="54">
        <f>'E.2 SFAG'!AQ42+'E.5 Contingency'!AQ42</f>
        <v>0</v>
      </c>
      <c r="AR42" s="54">
        <f>'E.2 SFAG'!AR42+'E.5 Contingency'!AR42</f>
        <v>499531524</v>
      </c>
      <c r="AS42" s="54">
        <f>'E.2 SFAG'!AS42+'E.5 Contingency'!AS42</f>
        <v>88074551</v>
      </c>
      <c r="AT42" s="54">
        <f>'E.2 SFAG'!AT42+'E.5 Contingency'!AT42</f>
        <v>410984754</v>
      </c>
    </row>
    <row r="43" spans="1:46" x14ac:dyDescent="0.35">
      <c r="A43" s="52" t="s">
        <v>40</v>
      </c>
      <c r="B43" s="54">
        <f>'E.2 SFAG'!B43+'E.5 Contingency'!B43</f>
        <v>94708016</v>
      </c>
      <c r="C43" s="54">
        <f>'E.2 SFAG'!C43+'E.5 Contingency'!C43</f>
        <v>0</v>
      </c>
      <c r="D43" s="54">
        <f>'E.2 SFAG'!D43+'E.5 Contingency'!D43</f>
        <v>4334037</v>
      </c>
      <c r="E43" s="54">
        <f>'E.2 SFAG'!E43+'E.5 Contingency'!E43</f>
        <v>90373979</v>
      </c>
      <c r="F43" s="54">
        <f>'E.2 SFAG'!F43+'E.5 Contingency'!F43</f>
        <v>13640427</v>
      </c>
      <c r="G43" s="54">
        <f>'E.2 SFAG'!G43+'E.5 Contingency'!G43</f>
        <v>18797344</v>
      </c>
      <c r="H43" s="54">
        <f>'E.2 SFAG'!H43+'E.5 Contingency'!H43</f>
        <v>18797344</v>
      </c>
      <c r="I43" s="54">
        <f>'E.2 SFAG'!I43+'E.5 Contingency'!I43</f>
        <v>0</v>
      </c>
      <c r="J43" s="54">
        <f>'E.2 SFAG'!J43+'E.5 Contingency'!J43</f>
        <v>0</v>
      </c>
      <c r="K43" s="54">
        <f>'E.2 SFAG'!K43+'E.5 Contingency'!K43</f>
        <v>0</v>
      </c>
      <c r="L43" s="54">
        <f>'E.2 SFAG'!L43+'E.5 Contingency'!L43</f>
        <v>0</v>
      </c>
      <c r="M43" s="54">
        <f>'E.2 SFAG'!M43+'E.5 Contingency'!M43</f>
        <v>0</v>
      </c>
      <c r="N43" s="54">
        <f>'E.2 SFAG'!N43+'E.5 Contingency'!N43</f>
        <v>0</v>
      </c>
      <c r="O43" s="54">
        <f>'E.2 SFAG'!O43+'E.5 Contingency'!O43</f>
        <v>0</v>
      </c>
      <c r="P43" s="54">
        <f>'E.2 SFAG'!P43+'E.5 Contingency'!P43</f>
        <v>0</v>
      </c>
      <c r="Q43" s="54">
        <f>'E.2 SFAG'!Q43+'E.5 Contingency'!Q43</f>
        <v>0</v>
      </c>
      <c r="R43" s="54">
        <f>'E.2 SFAG'!R43+'E.5 Contingency'!R43</f>
        <v>8632861</v>
      </c>
      <c r="S43" s="54">
        <f>'E.2 SFAG'!S43+'E.5 Contingency'!S43</f>
        <v>0</v>
      </c>
      <c r="T43" s="54">
        <f>'E.2 SFAG'!T43+'E.5 Contingency'!T43</f>
        <v>0</v>
      </c>
      <c r="U43" s="54">
        <f>'E.2 SFAG'!U43+'E.5 Contingency'!U43</f>
        <v>8632861</v>
      </c>
      <c r="V43" s="54">
        <f>'E.2 SFAG'!V43+'E.5 Contingency'!V43</f>
        <v>1751576</v>
      </c>
      <c r="W43" s="54">
        <f>'E.2 SFAG'!W43+'E.5 Contingency'!W43</f>
        <v>36255632</v>
      </c>
      <c r="X43" s="54">
        <f>'E.2 SFAG'!X43+'E.5 Contingency'!X43</f>
        <v>36255632</v>
      </c>
      <c r="Y43" s="54">
        <f>'E.2 SFAG'!Y43+'E.5 Contingency'!Y43</f>
        <v>0</v>
      </c>
      <c r="Z43" s="54">
        <f>'E.2 SFAG'!Z43+'E.5 Contingency'!Z43</f>
        <v>0</v>
      </c>
      <c r="AA43" s="54">
        <f>'E.2 SFAG'!AA43+'E.5 Contingency'!AA43</f>
        <v>0</v>
      </c>
      <c r="AB43" s="54">
        <f>'E.2 SFAG'!AB43+'E.5 Contingency'!AB43</f>
        <v>0</v>
      </c>
      <c r="AC43" s="54">
        <f>'E.2 SFAG'!AC43+'E.5 Contingency'!AC43</f>
        <v>0</v>
      </c>
      <c r="AD43" s="54">
        <f>'E.2 SFAG'!AD43+'E.5 Contingency'!AD43</f>
        <v>0</v>
      </c>
      <c r="AE43" s="54">
        <f>'E.2 SFAG'!AE43+'E.5 Contingency'!AE43</f>
        <v>0</v>
      </c>
      <c r="AF43" s="54">
        <f>'E.2 SFAG'!AF43+'E.5 Contingency'!AF43</f>
        <v>0</v>
      </c>
      <c r="AG43" s="54">
        <f>'E.2 SFAG'!AG43+'E.5 Contingency'!AG43</f>
        <v>0</v>
      </c>
      <c r="AH43" s="54">
        <f>'E.2 SFAG'!AH43+'E.5 Contingency'!AH43</f>
        <v>7839792</v>
      </c>
      <c r="AI43" s="54">
        <f>'E.2 SFAG'!AI43+'E.5 Contingency'!AI43</f>
        <v>0</v>
      </c>
      <c r="AJ43" s="54">
        <f>'E.2 SFAG'!AJ43+'E.5 Contingency'!AJ43</f>
        <v>0</v>
      </c>
      <c r="AK43" s="54">
        <f>'E.2 SFAG'!AK43+'E.5 Contingency'!AK43</f>
        <v>7839792</v>
      </c>
      <c r="AL43" s="54">
        <f>'E.2 SFAG'!AL43+'E.5 Contingency'!AL43</f>
        <v>0</v>
      </c>
      <c r="AM43" s="54">
        <f>'E.2 SFAG'!AM43+'E.5 Contingency'!AM43</f>
        <v>5686218</v>
      </c>
      <c r="AN43" s="54">
        <f>'E.2 SFAG'!AN43+'E.5 Contingency'!AN43</f>
        <v>1779308</v>
      </c>
      <c r="AO43" s="54">
        <f>'E.2 SFAG'!AO43+'E.5 Contingency'!AO43</f>
        <v>3458242</v>
      </c>
      <c r="AP43" s="54">
        <f>'E.2 SFAG'!AP43+'E.5 Contingency'!AP43</f>
        <v>448668</v>
      </c>
      <c r="AQ43" s="54">
        <f>'E.2 SFAG'!AQ43+'E.5 Contingency'!AQ43</f>
        <v>0</v>
      </c>
      <c r="AR43" s="54">
        <f>'E.2 SFAG'!AR43+'E.5 Contingency'!AR43</f>
        <v>78963423</v>
      </c>
      <c r="AS43" s="54">
        <f>'E.2 SFAG'!AS43+'E.5 Contingency'!AS43</f>
        <v>0</v>
      </c>
      <c r="AT43" s="54">
        <f>'E.2 SFAG'!AT43+'E.5 Contingency'!AT43</f>
        <v>25050983</v>
      </c>
    </row>
    <row r="44" spans="1:46" x14ac:dyDescent="0.35">
      <c r="A44" s="52" t="s">
        <v>41</v>
      </c>
      <c r="B44" s="54">
        <f>'E.2 SFAG'!B44+'E.5 Contingency'!B44</f>
        <v>111507587</v>
      </c>
      <c r="C44" s="54">
        <f>'E.2 SFAG'!C44+'E.5 Contingency'!C44</f>
        <v>0</v>
      </c>
      <c r="D44" s="54">
        <f>'E.2 SFAG'!D44+'E.5 Contingency'!D44</f>
        <v>0</v>
      </c>
      <c r="E44" s="54">
        <f>'E.2 SFAG'!E44+'E.5 Contingency'!E44</f>
        <v>99637930</v>
      </c>
      <c r="F44" s="54">
        <f>'E.2 SFAG'!F44+'E.5 Contingency'!F44</f>
        <v>0</v>
      </c>
      <c r="G44" s="54">
        <f>'E.2 SFAG'!G44+'E.5 Contingency'!G44</f>
        <v>48022433</v>
      </c>
      <c r="H44" s="54">
        <f>'E.2 SFAG'!H44+'E.5 Contingency'!H44</f>
        <v>33753358</v>
      </c>
      <c r="I44" s="54">
        <f>'E.2 SFAG'!I44+'E.5 Contingency'!I44</f>
        <v>14269075</v>
      </c>
      <c r="J44" s="54">
        <f>'E.2 SFAG'!J44+'E.5 Contingency'!J44</f>
        <v>0</v>
      </c>
      <c r="K44" s="54">
        <f>'E.2 SFAG'!K44+'E.5 Contingency'!K44</f>
        <v>0</v>
      </c>
      <c r="L44" s="54">
        <f>'E.2 SFAG'!L44+'E.5 Contingency'!L44</f>
        <v>0</v>
      </c>
      <c r="M44" s="54">
        <f>'E.2 SFAG'!M44+'E.5 Contingency'!M44</f>
        <v>0</v>
      </c>
      <c r="N44" s="54">
        <f>'E.2 SFAG'!N44+'E.5 Contingency'!N44</f>
        <v>0</v>
      </c>
      <c r="O44" s="54">
        <f>'E.2 SFAG'!O44+'E.5 Contingency'!O44</f>
        <v>0</v>
      </c>
      <c r="P44" s="54">
        <f>'E.2 SFAG'!P44+'E.5 Contingency'!P44</f>
        <v>0</v>
      </c>
      <c r="Q44" s="54">
        <f>'E.2 SFAG'!Q44+'E.5 Contingency'!Q44</f>
        <v>0</v>
      </c>
      <c r="R44" s="54">
        <f>'E.2 SFAG'!R44+'E.5 Contingency'!R44</f>
        <v>8203184</v>
      </c>
      <c r="S44" s="54">
        <f>'E.2 SFAG'!S44+'E.5 Contingency'!S44</f>
        <v>0</v>
      </c>
      <c r="T44" s="54">
        <f>'E.2 SFAG'!T44+'E.5 Contingency'!T44</f>
        <v>8184646</v>
      </c>
      <c r="U44" s="54">
        <f>'E.2 SFAG'!U44+'E.5 Contingency'!U44</f>
        <v>18538</v>
      </c>
      <c r="V44" s="54">
        <f>'E.2 SFAG'!V44+'E.5 Contingency'!V44</f>
        <v>329641</v>
      </c>
      <c r="W44" s="54">
        <f>'E.2 SFAG'!W44+'E.5 Contingency'!W44</f>
        <v>0</v>
      </c>
      <c r="X44" s="54">
        <f>'E.2 SFAG'!X44+'E.5 Contingency'!X44</f>
        <v>0</v>
      </c>
      <c r="Y44" s="54">
        <f>'E.2 SFAG'!Y44+'E.5 Contingency'!Y44</f>
        <v>0</v>
      </c>
      <c r="Z44" s="54">
        <f>'E.2 SFAG'!Z44+'E.5 Contingency'!Z44</f>
        <v>0</v>
      </c>
      <c r="AA44" s="54">
        <f>'E.2 SFAG'!AA44+'E.5 Contingency'!AA44</f>
        <v>0</v>
      </c>
      <c r="AB44" s="54">
        <f>'E.2 SFAG'!AB44+'E.5 Contingency'!AB44</f>
        <v>0</v>
      </c>
      <c r="AC44" s="54">
        <f>'E.2 SFAG'!AC44+'E.5 Contingency'!AC44</f>
        <v>0</v>
      </c>
      <c r="AD44" s="54">
        <f>'E.2 SFAG'!AD44+'E.5 Contingency'!AD44</f>
        <v>2811692</v>
      </c>
      <c r="AE44" s="54">
        <f>'E.2 SFAG'!AE44+'E.5 Contingency'!AE44</f>
        <v>0</v>
      </c>
      <c r="AF44" s="54">
        <f>'E.2 SFAG'!AF44+'E.5 Contingency'!AF44</f>
        <v>0</v>
      </c>
      <c r="AG44" s="54">
        <f>'E.2 SFAG'!AG44+'E.5 Contingency'!AG44</f>
        <v>1986020</v>
      </c>
      <c r="AH44" s="54">
        <f>'E.2 SFAG'!AH44+'E.5 Contingency'!AH44</f>
        <v>5062771</v>
      </c>
      <c r="AI44" s="54">
        <f>'E.2 SFAG'!AI44+'E.5 Contingency'!AI44</f>
        <v>0</v>
      </c>
      <c r="AJ44" s="54">
        <f>'E.2 SFAG'!AJ44+'E.5 Contingency'!AJ44</f>
        <v>0</v>
      </c>
      <c r="AK44" s="54">
        <f>'E.2 SFAG'!AK44+'E.5 Contingency'!AK44</f>
        <v>5062771</v>
      </c>
      <c r="AL44" s="54">
        <f>'E.2 SFAG'!AL44+'E.5 Contingency'!AL44</f>
        <v>0</v>
      </c>
      <c r="AM44" s="54">
        <f>'E.2 SFAG'!AM44+'E.5 Contingency'!AM44</f>
        <v>40101816</v>
      </c>
      <c r="AN44" s="54">
        <f>'E.2 SFAG'!AN44+'E.5 Contingency'!AN44</f>
        <v>15241509</v>
      </c>
      <c r="AO44" s="54">
        <f>'E.2 SFAG'!AO44+'E.5 Contingency'!AO44</f>
        <v>23031957</v>
      </c>
      <c r="AP44" s="54">
        <f>'E.2 SFAG'!AP44+'E.5 Contingency'!AP44</f>
        <v>1828350</v>
      </c>
      <c r="AQ44" s="54">
        <f>'E.2 SFAG'!AQ44+'E.5 Contingency'!AQ44</f>
        <v>4990030</v>
      </c>
      <c r="AR44" s="54">
        <f>'E.2 SFAG'!AR44+'E.5 Contingency'!AR44</f>
        <v>111507587</v>
      </c>
      <c r="AS44" s="54">
        <f>'E.2 SFAG'!AS44+'E.5 Contingency'!AS44</f>
        <v>0</v>
      </c>
      <c r="AT44" s="54">
        <f>'E.2 SFAG'!AT44+'E.5 Contingency'!AT44</f>
        <v>0</v>
      </c>
    </row>
    <row r="45" spans="1:46" x14ac:dyDescent="0.35">
      <c r="A45" s="52" t="s">
        <v>42</v>
      </c>
      <c r="B45" s="54">
        <f>'E.2 SFAG'!B45+'E.5 Contingency'!B45</f>
        <v>21207402</v>
      </c>
      <c r="C45" s="54">
        <f>'E.2 SFAG'!C45+'E.5 Contingency'!C45</f>
        <v>0</v>
      </c>
      <c r="D45" s="54">
        <f>'E.2 SFAG'!D45+'E.5 Contingency'!D45</f>
        <v>2120740</v>
      </c>
      <c r="E45" s="54">
        <f>'E.2 SFAG'!E45+'E.5 Contingency'!E45</f>
        <v>19086662</v>
      </c>
      <c r="F45" s="54">
        <f>'E.2 SFAG'!F45+'E.5 Contingency'!F45</f>
        <v>21984767</v>
      </c>
      <c r="G45" s="54">
        <f>'E.2 SFAG'!G45+'E.5 Contingency'!G45</f>
        <v>6988749</v>
      </c>
      <c r="H45" s="54">
        <f>'E.2 SFAG'!H45+'E.5 Contingency'!H45</f>
        <v>6988749</v>
      </c>
      <c r="I45" s="54">
        <f>'E.2 SFAG'!I45+'E.5 Contingency'!I45</f>
        <v>0</v>
      </c>
      <c r="J45" s="54">
        <f>'E.2 SFAG'!J45+'E.5 Contingency'!J45</f>
        <v>7286085</v>
      </c>
      <c r="K45" s="54">
        <f>'E.2 SFAG'!K45+'E.5 Contingency'!K45</f>
        <v>3493778</v>
      </c>
      <c r="L45" s="54">
        <f>'E.2 SFAG'!L45+'E.5 Contingency'!L45</f>
        <v>0</v>
      </c>
      <c r="M45" s="54">
        <f>'E.2 SFAG'!M45+'E.5 Contingency'!M45</f>
        <v>3792307</v>
      </c>
      <c r="N45" s="54">
        <f>'E.2 SFAG'!N45+'E.5 Contingency'!N45</f>
        <v>0</v>
      </c>
      <c r="O45" s="54">
        <f>'E.2 SFAG'!O45+'E.5 Contingency'!O45</f>
        <v>0</v>
      </c>
      <c r="P45" s="54">
        <f>'E.2 SFAG'!P45+'E.5 Contingency'!P45</f>
        <v>0</v>
      </c>
      <c r="Q45" s="54">
        <f>'E.2 SFAG'!Q45+'E.5 Contingency'!Q45</f>
        <v>0</v>
      </c>
      <c r="R45" s="54">
        <f>'E.2 SFAG'!R45+'E.5 Contingency'!R45</f>
        <v>2048056</v>
      </c>
      <c r="S45" s="54">
        <f>'E.2 SFAG'!S45+'E.5 Contingency'!S45</f>
        <v>0</v>
      </c>
      <c r="T45" s="54">
        <f>'E.2 SFAG'!T45+'E.5 Contingency'!T45</f>
        <v>0</v>
      </c>
      <c r="U45" s="54">
        <f>'E.2 SFAG'!U45+'E.5 Contingency'!U45</f>
        <v>2048056</v>
      </c>
      <c r="V45" s="54">
        <f>'E.2 SFAG'!V45+'E.5 Contingency'!V45</f>
        <v>16844</v>
      </c>
      <c r="W45" s="54">
        <f>'E.2 SFAG'!W45+'E.5 Contingency'!W45</f>
        <v>0</v>
      </c>
      <c r="X45" s="54">
        <f>'E.2 SFAG'!X45+'E.5 Contingency'!X45</f>
        <v>0</v>
      </c>
      <c r="Y45" s="54">
        <f>'E.2 SFAG'!Y45+'E.5 Contingency'!Y45</f>
        <v>0</v>
      </c>
      <c r="Z45" s="54">
        <f>'E.2 SFAG'!Z45+'E.5 Contingency'!Z45</f>
        <v>0</v>
      </c>
      <c r="AA45" s="54">
        <f>'E.2 SFAG'!AA45+'E.5 Contingency'!AA45</f>
        <v>0</v>
      </c>
      <c r="AB45" s="54">
        <f>'E.2 SFAG'!AB45+'E.5 Contingency'!AB45</f>
        <v>0</v>
      </c>
      <c r="AC45" s="54">
        <f>'E.2 SFAG'!AC45+'E.5 Contingency'!AC45</f>
        <v>0</v>
      </c>
      <c r="AD45" s="54">
        <f>'E.2 SFAG'!AD45+'E.5 Contingency'!AD45</f>
        <v>101681</v>
      </c>
      <c r="AE45" s="54">
        <f>'E.2 SFAG'!AE45+'E.5 Contingency'!AE45</f>
        <v>0</v>
      </c>
      <c r="AF45" s="54">
        <f>'E.2 SFAG'!AF45+'E.5 Contingency'!AF45</f>
        <v>0</v>
      </c>
      <c r="AG45" s="54">
        <f>'E.2 SFAG'!AG45+'E.5 Contingency'!AG45</f>
        <v>0</v>
      </c>
      <c r="AH45" s="54">
        <f>'E.2 SFAG'!AH45+'E.5 Contingency'!AH45</f>
        <v>0</v>
      </c>
      <c r="AI45" s="54">
        <f>'E.2 SFAG'!AI45+'E.5 Contingency'!AI45</f>
        <v>0</v>
      </c>
      <c r="AJ45" s="54">
        <f>'E.2 SFAG'!AJ45+'E.5 Contingency'!AJ45</f>
        <v>0</v>
      </c>
      <c r="AK45" s="54">
        <f>'E.2 SFAG'!AK45+'E.5 Contingency'!AK45</f>
        <v>0</v>
      </c>
      <c r="AL45" s="54">
        <f>'E.2 SFAG'!AL45+'E.5 Contingency'!AL45</f>
        <v>566996</v>
      </c>
      <c r="AM45" s="54">
        <f>'E.2 SFAG'!AM45+'E.5 Contingency'!AM45</f>
        <v>1268127</v>
      </c>
      <c r="AN45" s="54">
        <f>'E.2 SFAG'!AN45+'E.5 Contingency'!AN45</f>
        <v>1268127</v>
      </c>
      <c r="AO45" s="54">
        <f>'E.2 SFAG'!AO45+'E.5 Contingency'!AO45</f>
        <v>0</v>
      </c>
      <c r="AP45" s="54">
        <f>'E.2 SFAG'!AP45+'E.5 Contingency'!AP45</f>
        <v>0</v>
      </c>
      <c r="AQ45" s="54">
        <f>'E.2 SFAG'!AQ45+'E.5 Contingency'!AQ45</f>
        <v>0</v>
      </c>
      <c r="AR45" s="54">
        <f>'E.2 SFAG'!AR45+'E.5 Contingency'!AR45</f>
        <v>18276538</v>
      </c>
      <c r="AS45" s="54">
        <f>'E.2 SFAG'!AS45+'E.5 Contingency'!AS45</f>
        <v>0</v>
      </c>
      <c r="AT45" s="54">
        <f>'E.2 SFAG'!AT45+'E.5 Contingency'!AT45</f>
        <v>22794891</v>
      </c>
    </row>
    <row r="46" spans="1:46" x14ac:dyDescent="0.35">
      <c r="A46" s="52" t="s">
        <v>43</v>
      </c>
      <c r="B46" s="54">
        <f>'E.2 SFAG'!B46+'E.5 Contingency'!B46</f>
        <v>190891768</v>
      </c>
      <c r="C46" s="54">
        <f>'E.2 SFAG'!C46+'E.5 Contingency'!C46</f>
        <v>57000000</v>
      </c>
      <c r="D46" s="54">
        <f>'E.2 SFAG'!D46+'E.5 Contingency'!D46</f>
        <v>0</v>
      </c>
      <c r="E46" s="54">
        <f>'E.2 SFAG'!E46+'E.5 Contingency'!E46</f>
        <v>133891768</v>
      </c>
      <c r="F46" s="54">
        <f>'E.2 SFAG'!F46+'E.5 Contingency'!F46</f>
        <v>730280722</v>
      </c>
      <c r="G46" s="54">
        <f>'E.2 SFAG'!G46+'E.5 Contingency'!G46</f>
        <v>17460032</v>
      </c>
      <c r="H46" s="54">
        <f>'E.2 SFAG'!H46+'E.5 Contingency'!H46</f>
        <v>17460032</v>
      </c>
      <c r="I46" s="54">
        <f>'E.2 SFAG'!I46+'E.5 Contingency'!I46</f>
        <v>0</v>
      </c>
      <c r="J46" s="54">
        <f>'E.2 SFAG'!J46+'E.5 Contingency'!J46</f>
        <v>0</v>
      </c>
      <c r="K46" s="54">
        <f>'E.2 SFAG'!K46+'E.5 Contingency'!K46</f>
        <v>0</v>
      </c>
      <c r="L46" s="54">
        <f>'E.2 SFAG'!L46+'E.5 Contingency'!L46</f>
        <v>0</v>
      </c>
      <c r="M46" s="54">
        <f>'E.2 SFAG'!M46+'E.5 Contingency'!M46</f>
        <v>0</v>
      </c>
      <c r="N46" s="54">
        <f>'E.2 SFAG'!N46+'E.5 Contingency'!N46</f>
        <v>0</v>
      </c>
      <c r="O46" s="54">
        <f>'E.2 SFAG'!O46+'E.5 Contingency'!O46</f>
        <v>0</v>
      </c>
      <c r="P46" s="54">
        <f>'E.2 SFAG'!P46+'E.5 Contingency'!P46</f>
        <v>0</v>
      </c>
      <c r="Q46" s="54">
        <f>'E.2 SFAG'!Q46+'E.5 Contingency'!Q46</f>
        <v>0</v>
      </c>
      <c r="R46" s="54">
        <f>'E.2 SFAG'!R46+'E.5 Contingency'!R46</f>
        <v>22199392</v>
      </c>
      <c r="S46" s="54">
        <f>'E.2 SFAG'!S46+'E.5 Contingency'!S46</f>
        <v>0</v>
      </c>
      <c r="T46" s="54">
        <f>'E.2 SFAG'!T46+'E.5 Contingency'!T46</f>
        <v>0</v>
      </c>
      <c r="U46" s="54">
        <f>'E.2 SFAG'!U46+'E.5 Contingency'!U46</f>
        <v>22199392</v>
      </c>
      <c r="V46" s="54">
        <f>'E.2 SFAG'!V46+'E.5 Contingency'!V46</f>
        <v>588416</v>
      </c>
      <c r="W46" s="54">
        <f>'E.2 SFAG'!W46+'E.5 Contingency'!W46</f>
        <v>0</v>
      </c>
      <c r="X46" s="54">
        <f>'E.2 SFAG'!X46+'E.5 Contingency'!X46</f>
        <v>0</v>
      </c>
      <c r="Y46" s="54">
        <f>'E.2 SFAG'!Y46+'E.5 Contingency'!Y46</f>
        <v>0</v>
      </c>
      <c r="Z46" s="54">
        <f>'E.2 SFAG'!Z46+'E.5 Contingency'!Z46</f>
        <v>0</v>
      </c>
      <c r="AA46" s="54">
        <f>'E.2 SFAG'!AA46+'E.5 Contingency'!AA46</f>
        <v>0</v>
      </c>
      <c r="AB46" s="54">
        <f>'E.2 SFAG'!AB46+'E.5 Contingency'!AB46</f>
        <v>0</v>
      </c>
      <c r="AC46" s="54">
        <f>'E.2 SFAG'!AC46+'E.5 Contingency'!AC46</f>
        <v>0</v>
      </c>
      <c r="AD46" s="54">
        <f>'E.2 SFAG'!AD46+'E.5 Contingency'!AD46</f>
        <v>438380</v>
      </c>
      <c r="AE46" s="54">
        <f>'E.2 SFAG'!AE46+'E.5 Contingency'!AE46</f>
        <v>0</v>
      </c>
      <c r="AF46" s="54">
        <f>'E.2 SFAG'!AF46+'E.5 Contingency'!AF46</f>
        <v>0</v>
      </c>
      <c r="AG46" s="54">
        <f>'E.2 SFAG'!AG46+'E.5 Contingency'!AG46</f>
        <v>0</v>
      </c>
      <c r="AH46" s="54">
        <f>'E.2 SFAG'!AH46+'E.5 Contingency'!AH46</f>
        <v>0</v>
      </c>
      <c r="AI46" s="54">
        <f>'E.2 SFAG'!AI46+'E.5 Contingency'!AI46</f>
        <v>0</v>
      </c>
      <c r="AJ46" s="54">
        <f>'E.2 SFAG'!AJ46+'E.5 Contingency'!AJ46</f>
        <v>0</v>
      </c>
      <c r="AK46" s="54">
        <f>'E.2 SFAG'!AK46+'E.5 Contingency'!AK46</f>
        <v>0</v>
      </c>
      <c r="AL46" s="54">
        <f>'E.2 SFAG'!AL46+'E.5 Contingency'!AL46</f>
        <v>0</v>
      </c>
      <c r="AM46" s="54">
        <f>'E.2 SFAG'!AM46+'E.5 Contingency'!AM46</f>
        <v>32006187</v>
      </c>
      <c r="AN46" s="54">
        <f>'E.2 SFAG'!AN46+'E.5 Contingency'!AN46</f>
        <v>31965807</v>
      </c>
      <c r="AO46" s="54">
        <f>'E.2 SFAG'!AO46+'E.5 Contingency'!AO46</f>
        <v>0</v>
      </c>
      <c r="AP46" s="54">
        <f>'E.2 SFAG'!AP46+'E.5 Contingency'!AP46</f>
        <v>40380</v>
      </c>
      <c r="AQ46" s="54">
        <f>'E.2 SFAG'!AQ46+'E.5 Contingency'!AQ46</f>
        <v>1846210</v>
      </c>
      <c r="AR46" s="54">
        <f>'E.2 SFAG'!AR46+'E.5 Contingency'!AR46</f>
        <v>74538617</v>
      </c>
      <c r="AS46" s="54">
        <f>'E.2 SFAG'!AS46+'E.5 Contingency'!AS46</f>
        <v>0</v>
      </c>
      <c r="AT46" s="54">
        <f>'E.2 SFAG'!AT46+'E.5 Contingency'!AT46</f>
        <v>789633873</v>
      </c>
    </row>
    <row r="47" spans="1:46" x14ac:dyDescent="0.35">
      <c r="A47" s="52" t="s">
        <v>44</v>
      </c>
      <c r="B47" s="54">
        <f>'E.2 SFAG'!B47+'E.5 Contingency'!B47</f>
        <v>542387696</v>
      </c>
      <c r="C47" s="54">
        <f>'E.2 SFAG'!C47+'E.5 Contingency'!C47</f>
        <v>0</v>
      </c>
      <c r="D47" s="54">
        <f>'E.2 SFAG'!D47+'E.5 Contingency'!D47</f>
        <v>31668073</v>
      </c>
      <c r="E47" s="54">
        <f>'E.2 SFAG'!E47+'E.5 Contingency'!E47</f>
        <v>452984032</v>
      </c>
      <c r="F47" s="54">
        <f>'E.2 SFAG'!F47+'E.5 Contingency'!F47</f>
        <v>336779271</v>
      </c>
      <c r="G47" s="54">
        <f>'E.2 SFAG'!G47+'E.5 Contingency'!G47</f>
        <v>6843349</v>
      </c>
      <c r="H47" s="54">
        <f>'E.2 SFAG'!H47+'E.5 Contingency'!H47</f>
        <v>6843349</v>
      </c>
      <c r="I47" s="54">
        <f>'E.2 SFAG'!I47+'E.5 Contingency'!I47</f>
        <v>0</v>
      </c>
      <c r="J47" s="54">
        <f>'E.2 SFAG'!J47+'E.5 Contingency'!J47</f>
        <v>86273658</v>
      </c>
      <c r="K47" s="54">
        <f>'E.2 SFAG'!K47+'E.5 Contingency'!K47</f>
        <v>86273658</v>
      </c>
      <c r="L47" s="54">
        <f>'E.2 SFAG'!L47+'E.5 Contingency'!L47</f>
        <v>0</v>
      </c>
      <c r="M47" s="54">
        <f>'E.2 SFAG'!M47+'E.5 Contingency'!M47</f>
        <v>0</v>
      </c>
      <c r="N47" s="54">
        <f>'E.2 SFAG'!N47+'E.5 Contingency'!N47</f>
        <v>290939883</v>
      </c>
      <c r="O47" s="54">
        <f>'E.2 SFAG'!O47+'E.5 Contingency'!O47</f>
        <v>290939883</v>
      </c>
      <c r="P47" s="54">
        <f>'E.2 SFAG'!P47+'E.5 Contingency'!P47</f>
        <v>0</v>
      </c>
      <c r="Q47" s="54">
        <f>'E.2 SFAG'!Q47+'E.5 Contingency'!Q47</f>
        <v>0</v>
      </c>
      <c r="R47" s="54">
        <f>'E.2 SFAG'!R47+'E.5 Contingency'!R47</f>
        <v>78214614</v>
      </c>
      <c r="S47" s="54">
        <f>'E.2 SFAG'!S47+'E.5 Contingency'!S47</f>
        <v>2352150</v>
      </c>
      <c r="T47" s="54">
        <f>'E.2 SFAG'!T47+'E.5 Contingency'!T47</f>
        <v>5634319</v>
      </c>
      <c r="U47" s="54">
        <f>'E.2 SFAG'!U47+'E.5 Contingency'!U47</f>
        <v>70228145</v>
      </c>
      <c r="V47" s="54">
        <f>'E.2 SFAG'!V47+'E.5 Contingency'!V47</f>
        <v>1676514</v>
      </c>
      <c r="W47" s="54">
        <f>'E.2 SFAG'!W47+'E.5 Contingency'!W47</f>
        <v>0</v>
      </c>
      <c r="X47" s="54">
        <f>'E.2 SFAG'!X47+'E.5 Contingency'!X47</f>
        <v>0</v>
      </c>
      <c r="Y47" s="54">
        <f>'E.2 SFAG'!Y47+'E.5 Contingency'!Y47</f>
        <v>0</v>
      </c>
      <c r="Z47" s="54">
        <f>'E.2 SFAG'!Z47+'E.5 Contingency'!Z47</f>
        <v>0</v>
      </c>
      <c r="AA47" s="54">
        <f>'E.2 SFAG'!AA47+'E.5 Contingency'!AA47</f>
        <v>0</v>
      </c>
      <c r="AB47" s="54">
        <f>'E.2 SFAG'!AB47+'E.5 Contingency'!AB47</f>
        <v>0</v>
      </c>
      <c r="AC47" s="54">
        <f>'E.2 SFAG'!AC47+'E.5 Contingency'!AC47</f>
        <v>4250924</v>
      </c>
      <c r="AD47" s="54">
        <f>'E.2 SFAG'!AD47+'E.5 Contingency'!AD47</f>
        <v>0</v>
      </c>
      <c r="AE47" s="54">
        <f>'E.2 SFAG'!AE47+'E.5 Contingency'!AE47</f>
        <v>0</v>
      </c>
      <c r="AF47" s="54">
        <f>'E.2 SFAG'!AF47+'E.5 Contingency'!AF47</f>
        <v>6899053</v>
      </c>
      <c r="AG47" s="54">
        <f>'E.2 SFAG'!AG47+'E.5 Contingency'!AG47</f>
        <v>9654369</v>
      </c>
      <c r="AH47" s="54">
        <f>'E.2 SFAG'!AH47+'E.5 Contingency'!AH47</f>
        <v>0</v>
      </c>
      <c r="AI47" s="54">
        <f>'E.2 SFAG'!AI47+'E.5 Contingency'!AI47</f>
        <v>0</v>
      </c>
      <c r="AJ47" s="54">
        <f>'E.2 SFAG'!AJ47+'E.5 Contingency'!AJ47</f>
        <v>0</v>
      </c>
      <c r="AK47" s="54">
        <f>'E.2 SFAG'!AK47+'E.5 Contingency'!AK47</f>
        <v>0</v>
      </c>
      <c r="AL47" s="54">
        <f>'E.2 SFAG'!AL47+'E.5 Contingency'!AL47</f>
        <v>13366835</v>
      </c>
      <c r="AM47" s="54">
        <f>'E.2 SFAG'!AM47+'E.5 Contingency'!AM47</f>
        <v>68010235</v>
      </c>
      <c r="AN47" s="54">
        <f>'E.2 SFAG'!AN47+'E.5 Contingency'!AN47</f>
        <v>53872932</v>
      </c>
      <c r="AO47" s="54">
        <f>'E.2 SFAG'!AO47+'E.5 Contingency'!AO47</f>
        <v>0</v>
      </c>
      <c r="AP47" s="54">
        <f>'E.2 SFAG'!AP47+'E.5 Contingency'!AP47</f>
        <v>14137303</v>
      </c>
      <c r="AQ47" s="54">
        <f>'E.2 SFAG'!AQ47+'E.5 Contingency'!AQ47</f>
        <v>0</v>
      </c>
      <c r="AR47" s="54">
        <f>'E.2 SFAG'!AR47+'E.5 Contingency'!AR47</f>
        <v>566129434</v>
      </c>
      <c r="AS47" s="54">
        <f>'E.2 SFAG'!AS47+'E.5 Contingency'!AS47</f>
        <v>0</v>
      </c>
      <c r="AT47" s="54">
        <f>'E.2 SFAG'!AT47+'E.5 Contingency'!AT47</f>
        <v>281369460</v>
      </c>
    </row>
    <row r="48" spans="1:46" x14ac:dyDescent="0.35">
      <c r="A48" s="52" t="s">
        <v>45</v>
      </c>
      <c r="B48" s="54">
        <f>'E.2 SFAG'!B48+'E.5 Contingency'!B48</f>
        <v>75355939</v>
      </c>
      <c r="C48" s="54">
        <f>'E.2 SFAG'!C48+'E.5 Contingency'!C48</f>
        <v>15071188</v>
      </c>
      <c r="D48" s="54">
        <f>'E.2 SFAG'!D48+'E.5 Contingency'!D48</f>
        <v>7535000</v>
      </c>
      <c r="E48" s="54">
        <f>'E.2 SFAG'!E48+'E.5 Contingency'!E48</f>
        <v>52749751</v>
      </c>
      <c r="F48" s="54">
        <f>'E.2 SFAG'!F48+'E.5 Contingency'!F48</f>
        <v>55870401</v>
      </c>
      <c r="G48" s="54">
        <f>'E.2 SFAG'!G48+'E.5 Contingency'!G48</f>
        <v>10651805</v>
      </c>
      <c r="H48" s="54">
        <f>'E.2 SFAG'!H48+'E.5 Contingency'!H48</f>
        <v>10651805</v>
      </c>
      <c r="I48" s="54">
        <f>'E.2 SFAG'!I48+'E.5 Contingency'!I48</f>
        <v>0</v>
      </c>
      <c r="J48" s="54">
        <f>'E.2 SFAG'!J48+'E.5 Contingency'!J48</f>
        <v>0</v>
      </c>
      <c r="K48" s="54">
        <f>'E.2 SFAG'!K48+'E.5 Contingency'!K48</f>
        <v>0</v>
      </c>
      <c r="L48" s="54">
        <f>'E.2 SFAG'!L48+'E.5 Contingency'!L48</f>
        <v>0</v>
      </c>
      <c r="M48" s="54">
        <f>'E.2 SFAG'!M48+'E.5 Contingency'!M48</f>
        <v>0</v>
      </c>
      <c r="N48" s="54">
        <f>'E.2 SFAG'!N48+'E.5 Contingency'!N48</f>
        <v>0</v>
      </c>
      <c r="O48" s="54">
        <f>'E.2 SFAG'!O48+'E.5 Contingency'!O48</f>
        <v>0</v>
      </c>
      <c r="P48" s="54">
        <f>'E.2 SFAG'!P48+'E.5 Contingency'!P48</f>
        <v>0</v>
      </c>
      <c r="Q48" s="54">
        <f>'E.2 SFAG'!Q48+'E.5 Contingency'!Q48</f>
        <v>0</v>
      </c>
      <c r="R48" s="54">
        <f>'E.2 SFAG'!R48+'E.5 Contingency'!R48</f>
        <v>14776813</v>
      </c>
      <c r="S48" s="54">
        <f>'E.2 SFAG'!S48+'E.5 Contingency'!S48</f>
        <v>191122</v>
      </c>
      <c r="T48" s="54">
        <f>'E.2 SFAG'!T48+'E.5 Contingency'!T48</f>
        <v>1056879</v>
      </c>
      <c r="U48" s="54">
        <f>'E.2 SFAG'!U48+'E.5 Contingency'!U48</f>
        <v>13528812</v>
      </c>
      <c r="V48" s="54">
        <f>'E.2 SFAG'!V48+'E.5 Contingency'!V48</f>
        <v>0</v>
      </c>
      <c r="W48" s="54">
        <f>'E.2 SFAG'!W48+'E.5 Contingency'!W48</f>
        <v>8266799</v>
      </c>
      <c r="X48" s="54">
        <f>'E.2 SFAG'!X48+'E.5 Contingency'!X48</f>
        <v>3072662</v>
      </c>
      <c r="Y48" s="54">
        <f>'E.2 SFAG'!Y48+'E.5 Contingency'!Y48</f>
        <v>5194137</v>
      </c>
      <c r="Z48" s="54">
        <f>'E.2 SFAG'!Z48+'E.5 Contingency'!Z48</f>
        <v>337965</v>
      </c>
      <c r="AA48" s="54">
        <f>'E.2 SFAG'!AA48+'E.5 Contingency'!AA48</f>
        <v>0</v>
      </c>
      <c r="AB48" s="54">
        <f>'E.2 SFAG'!AB48+'E.5 Contingency'!AB48</f>
        <v>0</v>
      </c>
      <c r="AC48" s="54">
        <f>'E.2 SFAG'!AC48+'E.5 Contingency'!AC48</f>
        <v>1983188</v>
      </c>
      <c r="AD48" s="54">
        <f>'E.2 SFAG'!AD48+'E.5 Contingency'!AD48</f>
        <v>2788922</v>
      </c>
      <c r="AE48" s="54">
        <f>'E.2 SFAG'!AE48+'E.5 Contingency'!AE48</f>
        <v>1215163</v>
      </c>
      <c r="AF48" s="54">
        <f>'E.2 SFAG'!AF48+'E.5 Contingency'!AF48</f>
        <v>188520</v>
      </c>
      <c r="AG48" s="54">
        <f>'E.2 SFAG'!AG48+'E.5 Contingency'!AG48</f>
        <v>572743</v>
      </c>
      <c r="AH48" s="54">
        <f>'E.2 SFAG'!AH48+'E.5 Contingency'!AH48</f>
        <v>1348499</v>
      </c>
      <c r="AI48" s="54">
        <f>'E.2 SFAG'!AI48+'E.5 Contingency'!AI48</f>
        <v>1348499</v>
      </c>
      <c r="AJ48" s="54">
        <f>'E.2 SFAG'!AJ48+'E.5 Contingency'!AJ48</f>
        <v>0</v>
      </c>
      <c r="AK48" s="54">
        <f>'E.2 SFAG'!AK48+'E.5 Contingency'!AK48</f>
        <v>0</v>
      </c>
      <c r="AL48" s="54">
        <f>'E.2 SFAG'!AL48+'E.5 Contingency'!AL48</f>
        <v>0</v>
      </c>
      <c r="AM48" s="54">
        <f>'E.2 SFAG'!AM48+'E.5 Contingency'!AM48</f>
        <v>7059381</v>
      </c>
      <c r="AN48" s="54">
        <f>'E.2 SFAG'!AN48+'E.5 Contingency'!AN48</f>
        <v>5710543</v>
      </c>
      <c r="AO48" s="54">
        <f>'E.2 SFAG'!AO48+'E.5 Contingency'!AO48</f>
        <v>552213</v>
      </c>
      <c r="AP48" s="54">
        <f>'E.2 SFAG'!AP48+'E.5 Contingency'!AP48</f>
        <v>796625</v>
      </c>
      <c r="AQ48" s="54">
        <f>'E.2 SFAG'!AQ48+'E.5 Contingency'!AQ48</f>
        <v>0</v>
      </c>
      <c r="AR48" s="54">
        <f>'E.2 SFAG'!AR48+'E.5 Contingency'!AR48</f>
        <v>49189798</v>
      </c>
      <c r="AS48" s="54">
        <f>'E.2 SFAG'!AS48+'E.5 Contingency'!AS48</f>
        <v>0</v>
      </c>
      <c r="AT48" s="54">
        <f>'E.2 SFAG'!AT48+'E.5 Contingency'!AT48</f>
        <v>59430354</v>
      </c>
    </row>
    <row r="49" spans="1:46" x14ac:dyDescent="0.35">
      <c r="A49" s="52" t="s">
        <v>46</v>
      </c>
      <c r="B49" s="54">
        <f>'E.2 SFAG'!B49+'E.5 Contingency'!B49</f>
        <v>47196916</v>
      </c>
      <c r="C49" s="54">
        <f>'E.2 SFAG'!C49+'E.5 Contingency'!C49</f>
        <v>9224076</v>
      </c>
      <c r="D49" s="54">
        <f>'E.2 SFAG'!D49+'E.5 Contingency'!D49</f>
        <v>4719691</v>
      </c>
      <c r="E49" s="54">
        <f>'E.2 SFAG'!E49+'E.5 Contingency'!E49</f>
        <v>33253149</v>
      </c>
      <c r="F49" s="54">
        <f>'E.2 SFAG'!F49+'E.5 Contingency'!F49</f>
        <v>0</v>
      </c>
      <c r="G49" s="54">
        <f>'E.2 SFAG'!G49+'E.5 Contingency'!G49</f>
        <v>2132657</v>
      </c>
      <c r="H49" s="54">
        <f>'E.2 SFAG'!H49+'E.5 Contingency'!H49</f>
        <v>2132657</v>
      </c>
      <c r="I49" s="54">
        <f>'E.2 SFAG'!I49+'E.5 Contingency'!I49</f>
        <v>0</v>
      </c>
      <c r="J49" s="54">
        <f>'E.2 SFAG'!J49+'E.5 Contingency'!J49</f>
        <v>0</v>
      </c>
      <c r="K49" s="54">
        <f>'E.2 SFAG'!K49+'E.5 Contingency'!K49</f>
        <v>0</v>
      </c>
      <c r="L49" s="54">
        <f>'E.2 SFAG'!L49+'E.5 Contingency'!L49</f>
        <v>0</v>
      </c>
      <c r="M49" s="54">
        <f>'E.2 SFAG'!M49+'E.5 Contingency'!M49</f>
        <v>0</v>
      </c>
      <c r="N49" s="54">
        <f>'E.2 SFAG'!N49+'E.5 Contingency'!N49</f>
        <v>8363591</v>
      </c>
      <c r="O49" s="54">
        <f>'E.2 SFAG'!O49+'E.5 Contingency'!O49</f>
        <v>8363591</v>
      </c>
      <c r="P49" s="54">
        <f>'E.2 SFAG'!P49+'E.5 Contingency'!P49</f>
        <v>0</v>
      </c>
      <c r="Q49" s="54">
        <f>'E.2 SFAG'!Q49+'E.5 Contingency'!Q49</f>
        <v>0</v>
      </c>
      <c r="R49" s="54">
        <f>'E.2 SFAG'!R49+'E.5 Contingency'!R49</f>
        <v>0</v>
      </c>
      <c r="S49" s="54">
        <f>'E.2 SFAG'!S49+'E.5 Contingency'!S49</f>
        <v>0</v>
      </c>
      <c r="T49" s="54">
        <f>'E.2 SFAG'!T49+'E.5 Contingency'!T49</f>
        <v>0</v>
      </c>
      <c r="U49" s="54">
        <f>'E.2 SFAG'!U49+'E.5 Contingency'!U49</f>
        <v>0</v>
      </c>
      <c r="V49" s="54">
        <f>'E.2 SFAG'!V49+'E.5 Contingency'!V49</f>
        <v>0</v>
      </c>
      <c r="W49" s="54">
        <f>'E.2 SFAG'!W49+'E.5 Contingency'!W49</f>
        <v>608353</v>
      </c>
      <c r="X49" s="54">
        <f>'E.2 SFAG'!X49+'E.5 Contingency'!X49</f>
        <v>608353</v>
      </c>
      <c r="Y49" s="54">
        <f>'E.2 SFAG'!Y49+'E.5 Contingency'!Y49</f>
        <v>0</v>
      </c>
      <c r="Z49" s="54">
        <f>'E.2 SFAG'!Z49+'E.5 Contingency'!Z49</f>
        <v>0</v>
      </c>
      <c r="AA49" s="54">
        <f>'E.2 SFAG'!AA49+'E.5 Contingency'!AA49</f>
        <v>19246366</v>
      </c>
      <c r="AB49" s="54">
        <f>'E.2 SFAG'!AB49+'E.5 Contingency'!AB49</f>
        <v>0</v>
      </c>
      <c r="AC49" s="54">
        <f>'E.2 SFAG'!AC49+'E.5 Contingency'!AC49</f>
        <v>110955</v>
      </c>
      <c r="AD49" s="54">
        <f>'E.2 SFAG'!AD49+'E.5 Contingency'!AD49</f>
        <v>0</v>
      </c>
      <c r="AE49" s="54">
        <f>'E.2 SFAG'!AE49+'E.5 Contingency'!AE49</f>
        <v>0</v>
      </c>
      <c r="AF49" s="54">
        <f>'E.2 SFAG'!AF49+'E.5 Contingency'!AF49</f>
        <v>0</v>
      </c>
      <c r="AG49" s="54">
        <f>'E.2 SFAG'!AG49+'E.5 Contingency'!AG49</f>
        <v>0</v>
      </c>
      <c r="AH49" s="54">
        <f>'E.2 SFAG'!AH49+'E.5 Contingency'!AH49</f>
        <v>0</v>
      </c>
      <c r="AI49" s="54">
        <f>'E.2 SFAG'!AI49+'E.5 Contingency'!AI49</f>
        <v>0</v>
      </c>
      <c r="AJ49" s="54">
        <f>'E.2 SFAG'!AJ49+'E.5 Contingency'!AJ49</f>
        <v>0</v>
      </c>
      <c r="AK49" s="54">
        <f>'E.2 SFAG'!AK49+'E.5 Contingency'!AK49</f>
        <v>0</v>
      </c>
      <c r="AL49" s="54">
        <f>'E.2 SFAG'!AL49+'E.5 Contingency'!AL49</f>
        <v>0</v>
      </c>
      <c r="AM49" s="54">
        <f>'E.2 SFAG'!AM49+'E.5 Contingency'!AM49</f>
        <v>2791227</v>
      </c>
      <c r="AN49" s="54">
        <f>'E.2 SFAG'!AN49+'E.5 Contingency'!AN49</f>
        <v>1386910</v>
      </c>
      <c r="AO49" s="54">
        <f>'E.2 SFAG'!AO49+'E.5 Contingency'!AO49</f>
        <v>1235502</v>
      </c>
      <c r="AP49" s="54">
        <f>'E.2 SFAG'!AP49+'E.5 Contingency'!AP49</f>
        <v>168815</v>
      </c>
      <c r="AQ49" s="54">
        <f>'E.2 SFAG'!AQ49+'E.5 Contingency'!AQ49</f>
        <v>0</v>
      </c>
      <c r="AR49" s="54">
        <f>'E.2 SFAG'!AR49+'E.5 Contingency'!AR49</f>
        <v>33253149</v>
      </c>
      <c r="AS49" s="54">
        <f>'E.2 SFAG'!AS49+'E.5 Contingency'!AS49</f>
        <v>0</v>
      </c>
      <c r="AT49" s="54">
        <f>'E.2 SFAG'!AT49+'E.5 Contingency'!AT49</f>
        <v>0</v>
      </c>
    </row>
    <row r="50" spans="1:46" x14ac:dyDescent="0.35">
      <c r="A50" s="52" t="s">
        <v>47</v>
      </c>
      <c r="B50" s="54">
        <f>'E.2 SFAG'!B50+'E.5 Contingency'!B50</f>
        <v>157762831</v>
      </c>
      <c r="C50" s="54">
        <f>'E.2 SFAG'!C50+'E.5 Contingency'!C50</f>
        <v>16607349</v>
      </c>
      <c r="D50" s="54">
        <f>'E.2 SFAG'!D50+'E.5 Contingency'!D50</f>
        <v>15776283</v>
      </c>
      <c r="E50" s="54">
        <f>'E.2 SFAG'!E50+'E.5 Contingency'!E50</f>
        <v>125379199</v>
      </c>
      <c r="F50" s="54">
        <f>'E.2 SFAG'!F50+'E.5 Contingency'!F50</f>
        <v>140268135</v>
      </c>
      <c r="G50" s="54">
        <f>'E.2 SFAG'!G50+'E.5 Contingency'!G50</f>
        <v>26006115</v>
      </c>
      <c r="H50" s="54">
        <f>'E.2 SFAG'!H50+'E.5 Contingency'!H50</f>
        <v>26006115</v>
      </c>
      <c r="I50" s="54">
        <f>'E.2 SFAG'!I50+'E.5 Contingency'!I50</f>
        <v>0</v>
      </c>
      <c r="J50" s="54">
        <f>'E.2 SFAG'!J50+'E.5 Contingency'!J50</f>
        <v>0</v>
      </c>
      <c r="K50" s="54">
        <f>'E.2 SFAG'!K50+'E.5 Contingency'!K50</f>
        <v>0</v>
      </c>
      <c r="L50" s="54">
        <f>'E.2 SFAG'!L50+'E.5 Contingency'!L50</f>
        <v>0</v>
      </c>
      <c r="M50" s="54">
        <f>'E.2 SFAG'!M50+'E.5 Contingency'!M50</f>
        <v>0</v>
      </c>
      <c r="N50" s="54">
        <f>'E.2 SFAG'!N50+'E.5 Contingency'!N50</f>
        <v>0</v>
      </c>
      <c r="O50" s="54">
        <f>'E.2 SFAG'!O50+'E.5 Contingency'!O50</f>
        <v>0</v>
      </c>
      <c r="P50" s="54">
        <f>'E.2 SFAG'!P50+'E.5 Contingency'!P50</f>
        <v>0</v>
      </c>
      <c r="Q50" s="54">
        <f>'E.2 SFAG'!Q50+'E.5 Contingency'!Q50</f>
        <v>0</v>
      </c>
      <c r="R50" s="54">
        <f>'E.2 SFAG'!R50+'E.5 Contingency'!R50</f>
        <v>17655067</v>
      </c>
      <c r="S50" s="54">
        <f>'E.2 SFAG'!S50+'E.5 Contingency'!S50</f>
        <v>2900</v>
      </c>
      <c r="T50" s="54">
        <f>'E.2 SFAG'!T50+'E.5 Contingency'!T50</f>
        <v>438630</v>
      </c>
      <c r="U50" s="54">
        <f>'E.2 SFAG'!U50+'E.5 Contingency'!U50</f>
        <v>17213537</v>
      </c>
      <c r="V50" s="54">
        <f>'E.2 SFAG'!V50+'E.5 Contingency'!V50</f>
        <v>526039</v>
      </c>
      <c r="W50" s="54">
        <f>'E.2 SFAG'!W50+'E.5 Contingency'!W50</f>
        <v>630143</v>
      </c>
      <c r="X50" s="54">
        <f>'E.2 SFAG'!X50+'E.5 Contingency'!X50</f>
        <v>630143</v>
      </c>
      <c r="Y50" s="54">
        <f>'E.2 SFAG'!Y50+'E.5 Contingency'!Y50</f>
        <v>0</v>
      </c>
      <c r="Z50" s="54">
        <f>'E.2 SFAG'!Z50+'E.5 Contingency'!Z50</f>
        <v>9978</v>
      </c>
      <c r="AA50" s="54">
        <f>'E.2 SFAG'!AA50+'E.5 Contingency'!AA50</f>
        <v>185725</v>
      </c>
      <c r="AB50" s="54">
        <f>'E.2 SFAG'!AB50+'E.5 Contingency'!AB50</f>
        <v>0</v>
      </c>
      <c r="AC50" s="54">
        <f>'E.2 SFAG'!AC50+'E.5 Contingency'!AC50</f>
        <v>5391563</v>
      </c>
      <c r="AD50" s="54">
        <f>'E.2 SFAG'!AD50+'E.5 Contingency'!AD50</f>
        <v>2862490</v>
      </c>
      <c r="AE50" s="54">
        <f>'E.2 SFAG'!AE50+'E.5 Contingency'!AE50</f>
        <v>1500000</v>
      </c>
      <c r="AF50" s="54">
        <f>'E.2 SFAG'!AF50+'E.5 Contingency'!AF50</f>
        <v>0</v>
      </c>
      <c r="AG50" s="54">
        <f>'E.2 SFAG'!AG50+'E.5 Contingency'!AG50</f>
        <v>0</v>
      </c>
      <c r="AH50" s="54">
        <f>'E.2 SFAG'!AH50+'E.5 Contingency'!AH50</f>
        <v>35952509</v>
      </c>
      <c r="AI50" s="54">
        <f>'E.2 SFAG'!AI50+'E.5 Contingency'!AI50</f>
        <v>27163702</v>
      </c>
      <c r="AJ50" s="54">
        <f>'E.2 SFAG'!AJ50+'E.5 Contingency'!AJ50</f>
        <v>0</v>
      </c>
      <c r="AK50" s="54">
        <f>'E.2 SFAG'!AK50+'E.5 Contingency'!AK50</f>
        <v>8788807</v>
      </c>
      <c r="AL50" s="54">
        <f>'E.2 SFAG'!AL50+'E.5 Contingency'!AL50</f>
        <v>938049</v>
      </c>
      <c r="AM50" s="54">
        <f>'E.2 SFAG'!AM50+'E.5 Contingency'!AM50</f>
        <v>26563998</v>
      </c>
      <c r="AN50" s="54">
        <f>'E.2 SFAG'!AN50+'E.5 Contingency'!AN50</f>
        <v>26121072</v>
      </c>
      <c r="AO50" s="54">
        <f>'E.2 SFAG'!AO50+'E.5 Contingency'!AO50</f>
        <v>0</v>
      </c>
      <c r="AP50" s="54">
        <f>'E.2 SFAG'!AP50+'E.5 Contingency'!AP50</f>
        <v>442926</v>
      </c>
      <c r="AQ50" s="54">
        <f>'E.2 SFAG'!AQ50+'E.5 Contingency'!AQ50</f>
        <v>14255473</v>
      </c>
      <c r="AR50" s="54">
        <f>'E.2 SFAG'!AR50+'E.5 Contingency'!AR50</f>
        <v>132477149</v>
      </c>
      <c r="AS50" s="54">
        <f>'E.2 SFAG'!AS50+'E.5 Contingency'!AS50</f>
        <v>7366207</v>
      </c>
      <c r="AT50" s="54">
        <f>'E.2 SFAG'!AT50+'E.5 Contingency'!AT50</f>
        <v>125803978</v>
      </c>
    </row>
    <row r="51" spans="1:46" x14ac:dyDescent="0.35">
      <c r="A51" s="52" t="s">
        <v>48</v>
      </c>
      <c r="B51" s="54">
        <f>'E.2 SFAG'!B51+'E.5 Contingency'!B51</f>
        <v>424135716</v>
      </c>
      <c r="C51" s="54">
        <f>'E.2 SFAG'!C51+'E.5 Contingency'!C51</f>
        <v>107705092</v>
      </c>
      <c r="D51" s="54">
        <f>'E.2 SFAG'!D51+'E.5 Contingency'!D51</f>
        <v>5675000</v>
      </c>
      <c r="E51" s="54">
        <f>'E.2 SFAG'!E51+'E.5 Contingency'!E51</f>
        <v>265607610</v>
      </c>
      <c r="F51" s="54">
        <f>'E.2 SFAG'!F51+'E.5 Contingency'!F51</f>
        <v>111917668</v>
      </c>
      <c r="G51" s="54">
        <f>'E.2 SFAG'!G51+'E.5 Contingency'!G51</f>
        <v>122757097</v>
      </c>
      <c r="H51" s="54">
        <f>'E.2 SFAG'!H51+'E.5 Contingency'!H51</f>
        <v>122757097</v>
      </c>
      <c r="I51" s="54">
        <f>'E.2 SFAG'!I51+'E.5 Contingency'!I51</f>
        <v>0</v>
      </c>
      <c r="J51" s="54">
        <f>'E.2 SFAG'!J51+'E.5 Contingency'!J51</f>
        <v>0</v>
      </c>
      <c r="K51" s="54">
        <f>'E.2 SFAG'!K51+'E.5 Contingency'!K51</f>
        <v>0</v>
      </c>
      <c r="L51" s="54">
        <f>'E.2 SFAG'!L51+'E.5 Contingency'!L51</f>
        <v>0</v>
      </c>
      <c r="M51" s="54">
        <f>'E.2 SFAG'!M51+'E.5 Contingency'!M51</f>
        <v>0</v>
      </c>
      <c r="N51" s="54">
        <f>'E.2 SFAG'!N51+'E.5 Contingency'!N51</f>
        <v>4637452</v>
      </c>
      <c r="O51" s="54">
        <f>'E.2 SFAG'!O51+'E.5 Contingency'!O51</f>
        <v>0</v>
      </c>
      <c r="P51" s="54">
        <f>'E.2 SFAG'!P51+'E.5 Contingency'!P51</f>
        <v>0</v>
      </c>
      <c r="Q51" s="54">
        <f>'E.2 SFAG'!Q51+'E.5 Contingency'!Q51</f>
        <v>4637452</v>
      </c>
      <c r="R51" s="54">
        <f>'E.2 SFAG'!R51+'E.5 Contingency'!R51</f>
        <v>63366852</v>
      </c>
      <c r="S51" s="54">
        <f>'E.2 SFAG'!S51+'E.5 Contingency'!S51</f>
        <v>15747161</v>
      </c>
      <c r="T51" s="54">
        <f>'E.2 SFAG'!T51+'E.5 Contingency'!T51</f>
        <v>12893716</v>
      </c>
      <c r="U51" s="54">
        <f>'E.2 SFAG'!U51+'E.5 Contingency'!U51</f>
        <v>34725975</v>
      </c>
      <c r="V51" s="54">
        <f>'E.2 SFAG'!V51+'E.5 Contingency'!V51</f>
        <v>0</v>
      </c>
      <c r="W51" s="54">
        <f>'E.2 SFAG'!W51+'E.5 Contingency'!W51</f>
        <v>39530503</v>
      </c>
      <c r="X51" s="54">
        <f>'E.2 SFAG'!X51+'E.5 Contingency'!X51</f>
        <v>39530503</v>
      </c>
      <c r="Y51" s="54">
        <f>'E.2 SFAG'!Y51+'E.5 Contingency'!Y51</f>
        <v>0</v>
      </c>
      <c r="Z51" s="54">
        <f>'E.2 SFAG'!Z51+'E.5 Contingency'!Z51</f>
        <v>0</v>
      </c>
      <c r="AA51" s="54">
        <f>'E.2 SFAG'!AA51+'E.5 Contingency'!AA51</f>
        <v>0</v>
      </c>
      <c r="AB51" s="54">
        <f>'E.2 SFAG'!AB51+'E.5 Contingency'!AB51</f>
        <v>0</v>
      </c>
      <c r="AC51" s="54">
        <f>'E.2 SFAG'!AC51+'E.5 Contingency'!AC51</f>
        <v>0</v>
      </c>
      <c r="AD51" s="54">
        <f>'E.2 SFAG'!AD51+'E.5 Contingency'!AD51</f>
        <v>2549461</v>
      </c>
      <c r="AE51" s="54">
        <f>'E.2 SFAG'!AE51+'E.5 Contingency'!AE51</f>
        <v>0</v>
      </c>
      <c r="AF51" s="54">
        <f>'E.2 SFAG'!AF51+'E.5 Contingency'!AF51</f>
        <v>0</v>
      </c>
      <c r="AG51" s="54">
        <f>'E.2 SFAG'!AG51+'E.5 Contingency'!AG51</f>
        <v>0</v>
      </c>
      <c r="AH51" s="54">
        <f>'E.2 SFAG'!AH51+'E.5 Contingency'!AH51</f>
        <v>28400157</v>
      </c>
      <c r="AI51" s="54">
        <f>'E.2 SFAG'!AI51+'E.5 Contingency'!AI51</f>
        <v>0</v>
      </c>
      <c r="AJ51" s="54">
        <f>'E.2 SFAG'!AJ51+'E.5 Contingency'!AJ51</f>
        <v>0</v>
      </c>
      <c r="AK51" s="54">
        <f>'E.2 SFAG'!AK51+'E.5 Contingency'!AK51</f>
        <v>28400157</v>
      </c>
      <c r="AL51" s="54">
        <f>'E.2 SFAG'!AL51+'E.5 Contingency'!AL51</f>
        <v>0</v>
      </c>
      <c r="AM51" s="54">
        <f>'E.2 SFAG'!AM51+'E.5 Contingency'!AM51</f>
        <v>29776841</v>
      </c>
      <c r="AN51" s="54">
        <f>'E.2 SFAG'!AN51+'E.5 Contingency'!AN51</f>
        <v>22081864</v>
      </c>
      <c r="AO51" s="54">
        <f>'E.2 SFAG'!AO51+'E.5 Contingency'!AO51</f>
        <v>0</v>
      </c>
      <c r="AP51" s="54">
        <f>'E.2 SFAG'!AP51+'E.5 Contingency'!AP51</f>
        <v>7694977</v>
      </c>
      <c r="AQ51" s="54">
        <f>'E.2 SFAG'!AQ51+'E.5 Contingency'!AQ51</f>
        <v>0</v>
      </c>
      <c r="AR51" s="54">
        <f>'E.2 SFAG'!AR51+'E.5 Contingency'!AR51</f>
        <v>291018363</v>
      </c>
      <c r="AS51" s="54">
        <f>'E.2 SFAG'!AS51+'E.5 Contingency'!AS51</f>
        <v>25809451</v>
      </c>
      <c r="AT51" s="54">
        <f>'E.2 SFAG'!AT51+'E.5 Contingency'!AT51</f>
        <v>105845478</v>
      </c>
    </row>
    <row r="52" spans="1:46" x14ac:dyDescent="0.35">
      <c r="A52" s="52" t="s">
        <v>49</v>
      </c>
      <c r="B52" s="54">
        <f>'E.2 SFAG'!B52+'E.5 Contingency'!B52</f>
        <v>109812728</v>
      </c>
      <c r="C52" s="54">
        <f>'E.2 SFAG'!C52+'E.5 Contingency'!C52</f>
        <v>0</v>
      </c>
      <c r="D52" s="54">
        <f>'E.2 SFAG'!D52+'E.5 Contingency'!D52</f>
        <v>10981272</v>
      </c>
      <c r="E52" s="54">
        <f>'E.2 SFAG'!E52+'E.5 Contingency'!E52</f>
        <v>98831456</v>
      </c>
      <c r="F52" s="54">
        <f>'E.2 SFAG'!F52+'E.5 Contingency'!F52</f>
        <v>101714696</v>
      </c>
      <c r="G52" s="54">
        <f>'E.2 SFAG'!G52+'E.5 Contingency'!G52</f>
        <v>14072077</v>
      </c>
      <c r="H52" s="54">
        <f>'E.2 SFAG'!H52+'E.5 Contingency'!H52</f>
        <v>14072077</v>
      </c>
      <c r="I52" s="54">
        <f>'E.2 SFAG'!I52+'E.5 Contingency'!I52</f>
        <v>0</v>
      </c>
      <c r="J52" s="54">
        <f>'E.2 SFAG'!J52+'E.5 Contingency'!J52</f>
        <v>19193386</v>
      </c>
      <c r="K52" s="54">
        <f>'E.2 SFAG'!K52+'E.5 Contingency'!K52</f>
        <v>18742405</v>
      </c>
      <c r="L52" s="54">
        <f>'E.2 SFAG'!L52+'E.5 Contingency'!L52</f>
        <v>0</v>
      </c>
      <c r="M52" s="54">
        <f>'E.2 SFAG'!M52+'E.5 Contingency'!M52</f>
        <v>450981</v>
      </c>
      <c r="N52" s="54">
        <f>'E.2 SFAG'!N52+'E.5 Contingency'!N52</f>
        <v>0</v>
      </c>
      <c r="O52" s="54">
        <f>'E.2 SFAG'!O52+'E.5 Contingency'!O52</f>
        <v>0</v>
      </c>
      <c r="P52" s="54">
        <f>'E.2 SFAG'!P52+'E.5 Contingency'!P52</f>
        <v>0</v>
      </c>
      <c r="Q52" s="54">
        <f>'E.2 SFAG'!Q52+'E.5 Contingency'!Q52</f>
        <v>0</v>
      </c>
      <c r="R52" s="54">
        <f>'E.2 SFAG'!R52+'E.5 Contingency'!R52</f>
        <v>419046</v>
      </c>
      <c r="S52" s="54">
        <f>'E.2 SFAG'!S52+'E.5 Contingency'!S52</f>
        <v>0</v>
      </c>
      <c r="T52" s="54">
        <f>'E.2 SFAG'!T52+'E.5 Contingency'!T52</f>
        <v>0</v>
      </c>
      <c r="U52" s="54">
        <f>'E.2 SFAG'!U52+'E.5 Contingency'!U52</f>
        <v>419046</v>
      </c>
      <c r="V52" s="54">
        <f>'E.2 SFAG'!V52+'E.5 Contingency'!V52</f>
        <v>12678569</v>
      </c>
      <c r="W52" s="54">
        <f>'E.2 SFAG'!W52+'E.5 Contingency'!W52</f>
        <v>18125000</v>
      </c>
      <c r="X52" s="54">
        <f>'E.2 SFAG'!X52+'E.5 Contingency'!X52</f>
        <v>18125000</v>
      </c>
      <c r="Y52" s="54">
        <f>'E.2 SFAG'!Y52+'E.5 Contingency'!Y52</f>
        <v>0</v>
      </c>
      <c r="Z52" s="54">
        <f>'E.2 SFAG'!Z52+'E.5 Contingency'!Z52</f>
        <v>0</v>
      </c>
      <c r="AA52" s="54">
        <f>'E.2 SFAG'!AA52+'E.5 Contingency'!AA52</f>
        <v>0</v>
      </c>
      <c r="AB52" s="54">
        <f>'E.2 SFAG'!AB52+'E.5 Contingency'!AB52</f>
        <v>0</v>
      </c>
      <c r="AC52" s="54">
        <f>'E.2 SFAG'!AC52+'E.5 Contingency'!AC52</f>
        <v>13169193</v>
      </c>
      <c r="AD52" s="54">
        <f>'E.2 SFAG'!AD52+'E.5 Contingency'!AD52</f>
        <v>1798145</v>
      </c>
      <c r="AE52" s="54">
        <f>'E.2 SFAG'!AE52+'E.5 Contingency'!AE52</f>
        <v>585</v>
      </c>
      <c r="AF52" s="54">
        <f>'E.2 SFAG'!AF52+'E.5 Contingency'!AF52</f>
        <v>0</v>
      </c>
      <c r="AG52" s="54">
        <f>'E.2 SFAG'!AG52+'E.5 Contingency'!AG52</f>
        <v>0</v>
      </c>
      <c r="AH52" s="54">
        <f>'E.2 SFAG'!AH52+'E.5 Contingency'!AH52</f>
        <v>7703690</v>
      </c>
      <c r="AI52" s="54">
        <f>'E.2 SFAG'!AI52+'E.5 Contingency'!AI52</f>
        <v>3581390</v>
      </c>
      <c r="AJ52" s="54">
        <f>'E.2 SFAG'!AJ52+'E.5 Contingency'!AJ52</f>
        <v>0</v>
      </c>
      <c r="AK52" s="54">
        <f>'E.2 SFAG'!AK52+'E.5 Contingency'!AK52</f>
        <v>4122300</v>
      </c>
      <c r="AL52" s="54">
        <f>'E.2 SFAG'!AL52+'E.5 Contingency'!AL52</f>
        <v>0</v>
      </c>
      <c r="AM52" s="54">
        <f>'E.2 SFAG'!AM52+'E.5 Contingency'!AM52</f>
        <v>9666576</v>
      </c>
      <c r="AN52" s="54">
        <f>'E.2 SFAG'!AN52+'E.5 Contingency'!AN52</f>
        <v>7715788</v>
      </c>
      <c r="AO52" s="54">
        <f>'E.2 SFAG'!AO52+'E.5 Contingency'!AO52</f>
        <v>0</v>
      </c>
      <c r="AP52" s="54">
        <f>'E.2 SFAG'!AP52+'E.5 Contingency'!AP52</f>
        <v>1950788</v>
      </c>
      <c r="AQ52" s="54">
        <f>'E.2 SFAG'!AQ52+'E.5 Contingency'!AQ52</f>
        <v>2274728</v>
      </c>
      <c r="AR52" s="54">
        <f>'E.2 SFAG'!AR52+'E.5 Contingency'!AR52</f>
        <v>99100995</v>
      </c>
      <c r="AS52" s="54">
        <f>'E.2 SFAG'!AS52+'E.5 Contingency'!AS52</f>
        <v>0</v>
      </c>
      <c r="AT52" s="54">
        <f>'E.2 SFAG'!AT52+'E.5 Contingency'!AT52</f>
        <v>101445157</v>
      </c>
    </row>
    <row r="53" spans="1:46" x14ac:dyDescent="0.35">
      <c r="A53" s="52" t="s">
        <v>50</v>
      </c>
      <c r="B53" s="54">
        <f>'E.2 SFAG'!B53+'E.5 Contingency'!B53</f>
        <v>312845980</v>
      </c>
      <c r="C53" s="54">
        <f>'E.2 SFAG'!C53+'E.5 Contingency'!C53</f>
        <v>62569196</v>
      </c>
      <c r="D53" s="54">
        <f>'E.2 SFAG'!D53+'E.5 Contingency'!D53</f>
        <v>14653500</v>
      </c>
      <c r="E53" s="54">
        <f>'E.2 SFAG'!E53+'E.5 Contingency'!E53</f>
        <v>235623284</v>
      </c>
      <c r="F53" s="54">
        <f>'E.2 SFAG'!F53+'E.5 Contingency'!F53</f>
        <v>186527124</v>
      </c>
      <c r="G53" s="54">
        <f>'E.2 SFAG'!G53+'E.5 Contingency'!G53</f>
        <v>1887343</v>
      </c>
      <c r="H53" s="54">
        <f>'E.2 SFAG'!H53+'E.5 Contingency'!H53</f>
        <v>1887343</v>
      </c>
      <c r="I53" s="54">
        <f>'E.2 SFAG'!I53+'E.5 Contingency'!I53</f>
        <v>0</v>
      </c>
      <c r="J53" s="54">
        <f>'E.2 SFAG'!J53+'E.5 Contingency'!J53</f>
        <v>0</v>
      </c>
      <c r="K53" s="54">
        <f>'E.2 SFAG'!K53+'E.5 Contingency'!K53</f>
        <v>0</v>
      </c>
      <c r="L53" s="54">
        <f>'E.2 SFAG'!L53+'E.5 Contingency'!L53</f>
        <v>0</v>
      </c>
      <c r="M53" s="54">
        <f>'E.2 SFAG'!M53+'E.5 Contingency'!M53</f>
        <v>0</v>
      </c>
      <c r="N53" s="54">
        <f>'E.2 SFAG'!N53+'E.5 Contingency'!N53</f>
        <v>0</v>
      </c>
      <c r="O53" s="54">
        <f>'E.2 SFAG'!O53+'E.5 Contingency'!O53</f>
        <v>0</v>
      </c>
      <c r="P53" s="54">
        <f>'E.2 SFAG'!P53+'E.5 Contingency'!P53</f>
        <v>0</v>
      </c>
      <c r="Q53" s="54">
        <f>'E.2 SFAG'!Q53+'E.5 Contingency'!Q53</f>
        <v>0</v>
      </c>
      <c r="R53" s="54">
        <f>'E.2 SFAG'!R53+'E.5 Contingency'!R53</f>
        <v>5160583</v>
      </c>
      <c r="S53" s="54">
        <f>'E.2 SFAG'!S53+'E.5 Contingency'!S53</f>
        <v>2619251</v>
      </c>
      <c r="T53" s="54">
        <f>'E.2 SFAG'!T53+'E.5 Contingency'!T53</f>
        <v>409559</v>
      </c>
      <c r="U53" s="54">
        <f>'E.2 SFAG'!U53+'E.5 Contingency'!U53</f>
        <v>2131773</v>
      </c>
      <c r="V53" s="54">
        <f>'E.2 SFAG'!V53+'E.5 Contingency'!V53</f>
        <v>31018</v>
      </c>
      <c r="W53" s="54">
        <f>'E.2 SFAG'!W53+'E.5 Contingency'!W53</f>
        <v>111479249</v>
      </c>
      <c r="X53" s="54">
        <f>'E.2 SFAG'!X53+'E.5 Contingency'!X53</f>
        <v>111479249</v>
      </c>
      <c r="Y53" s="54">
        <f>'E.2 SFAG'!Y53+'E.5 Contingency'!Y53</f>
        <v>0</v>
      </c>
      <c r="Z53" s="54">
        <f>'E.2 SFAG'!Z53+'E.5 Contingency'!Z53</f>
        <v>0</v>
      </c>
      <c r="AA53" s="54">
        <f>'E.2 SFAG'!AA53+'E.5 Contingency'!AA53</f>
        <v>69700000</v>
      </c>
      <c r="AB53" s="54">
        <f>'E.2 SFAG'!AB53+'E.5 Contingency'!AB53</f>
        <v>0</v>
      </c>
      <c r="AC53" s="54">
        <f>'E.2 SFAG'!AC53+'E.5 Contingency'!AC53</f>
        <v>1048637</v>
      </c>
      <c r="AD53" s="54">
        <f>'E.2 SFAG'!AD53+'E.5 Contingency'!AD53</f>
        <v>504800</v>
      </c>
      <c r="AE53" s="54">
        <f>'E.2 SFAG'!AE53+'E.5 Contingency'!AE53</f>
        <v>2153952</v>
      </c>
      <c r="AF53" s="54">
        <f>'E.2 SFAG'!AF53+'E.5 Contingency'!AF53</f>
        <v>777463</v>
      </c>
      <c r="AG53" s="54">
        <f>'E.2 SFAG'!AG53+'E.5 Contingency'!AG53</f>
        <v>0</v>
      </c>
      <c r="AH53" s="54">
        <f>'E.2 SFAG'!AH53+'E.5 Contingency'!AH53</f>
        <v>7317178</v>
      </c>
      <c r="AI53" s="54">
        <f>'E.2 SFAG'!AI53+'E.5 Contingency'!AI53</f>
        <v>7317178</v>
      </c>
      <c r="AJ53" s="54">
        <f>'E.2 SFAG'!AJ53+'E.5 Contingency'!AJ53</f>
        <v>0</v>
      </c>
      <c r="AK53" s="54">
        <f>'E.2 SFAG'!AK53+'E.5 Contingency'!AK53</f>
        <v>0</v>
      </c>
      <c r="AL53" s="54">
        <f>'E.2 SFAG'!AL53+'E.5 Contingency'!AL53</f>
        <v>4142706</v>
      </c>
      <c r="AM53" s="54">
        <f>'E.2 SFAG'!AM53+'E.5 Contingency'!AM53</f>
        <v>12544258</v>
      </c>
      <c r="AN53" s="54">
        <f>'E.2 SFAG'!AN53+'E.5 Contingency'!AN53</f>
        <v>10774945</v>
      </c>
      <c r="AO53" s="54">
        <f>'E.2 SFAG'!AO53+'E.5 Contingency'!AO53</f>
        <v>115650</v>
      </c>
      <c r="AP53" s="54">
        <f>'E.2 SFAG'!AP53+'E.5 Contingency'!AP53</f>
        <v>1653663</v>
      </c>
      <c r="AQ53" s="54">
        <f>'E.2 SFAG'!AQ53+'E.5 Contingency'!AQ53</f>
        <v>406598</v>
      </c>
      <c r="AR53" s="54">
        <f>'E.2 SFAG'!AR53+'E.5 Contingency'!AR53</f>
        <v>217153785</v>
      </c>
      <c r="AS53" s="54">
        <f>'E.2 SFAG'!AS53+'E.5 Contingency'!AS53</f>
        <v>0</v>
      </c>
      <c r="AT53" s="54">
        <f>'E.2 SFAG'!AT53+'E.5 Contingency'!AT53</f>
        <v>204996623</v>
      </c>
    </row>
    <row r="54" spans="1:46" x14ac:dyDescent="0.35">
      <c r="A54" s="52" t="s">
        <v>51</v>
      </c>
      <c r="B54" s="54">
        <f>'E.2 SFAG'!B54+'E.5 Contingency'!B54</f>
        <v>18428651</v>
      </c>
      <c r="C54" s="54">
        <f>'E.2 SFAG'!C54+'E.5 Contingency'!C54</f>
        <v>0</v>
      </c>
      <c r="D54" s="54">
        <f>'E.2 SFAG'!D54+'E.5 Contingency'!D54</f>
        <v>0</v>
      </c>
      <c r="E54" s="54">
        <f>'E.2 SFAG'!E54+'E.5 Contingency'!E54</f>
        <v>18428651</v>
      </c>
      <c r="F54" s="54">
        <f>'E.2 SFAG'!F54+'E.5 Contingency'!F54</f>
        <v>28633026</v>
      </c>
      <c r="G54" s="54">
        <f>'E.2 SFAG'!G54+'E.5 Contingency'!G54</f>
        <v>6621651</v>
      </c>
      <c r="H54" s="54">
        <f>'E.2 SFAG'!H54+'E.5 Contingency'!H54</f>
        <v>3826894</v>
      </c>
      <c r="I54" s="54">
        <f>'E.2 SFAG'!I54+'E.5 Contingency'!I54</f>
        <v>2794757</v>
      </c>
      <c r="J54" s="54">
        <f>'E.2 SFAG'!J54+'E.5 Contingency'!J54</f>
        <v>0</v>
      </c>
      <c r="K54" s="54">
        <f>'E.2 SFAG'!K54+'E.5 Contingency'!K54</f>
        <v>0</v>
      </c>
      <c r="L54" s="54">
        <f>'E.2 SFAG'!L54+'E.5 Contingency'!L54</f>
        <v>0</v>
      </c>
      <c r="M54" s="54">
        <f>'E.2 SFAG'!M54+'E.5 Contingency'!M54</f>
        <v>0</v>
      </c>
      <c r="N54" s="54">
        <f>'E.2 SFAG'!N54+'E.5 Contingency'!N54</f>
        <v>0</v>
      </c>
      <c r="O54" s="54">
        <f>'E.2 SFAG'!O54+'E.5 Contingency'!O54</f>
        <v>0</v>
      </c>
      <c r="P54" s="54">
        <f>'E.2 SFAG'!P54+'E.5 Contingency'!P54</f>
        <v>0</v>
      </c>
      <c r="Q54" s="54">
        <f>'E.2 SFAG'!Q54+'E.5 Contingency'!Q54</f>
        <v>0</v>
      </c>
      <c r="R54" s="54">
        <f>'E.2 SFAG'!R54+'E.5 Contingency'!R54</f>
        <v>5192309</v>
      </c>
      <c r="S54" s="54">
        <f>'E.2 SFAG'!S54+'E.5 Contingency'!S54</f>
        <v>0</v>
      </c>
      <c r="T54" s="54">
        <f>'E.2 SFAG'!T54+'E.5 Contingency'!T54</f>
        <v>5192309</v>
      </c>
      <c r="U54" s="54">
        <f>'E.2 SFAG'!U54+'E.5 Contingency'!U54</f>
        <v>0</v>
      </c>
      <c r="V54" s="54">
        <f>'E.2 SFAG'!V54+'E.5 Contingency'!V54</f>
        <v>0</v>
      </c>
      <c r="W54" s="54">
        <f>'E.2 SFAG'!W54+'E.5 Contingency'!W54</f>
        <v>1709484</v>
      </c>
      <c r="X54" s="54">
        <f>'E.2 SFAG'!X54+'E.5 Contingency'!X54</f>
        <v>0</v>
      </c>
      <c r="Y54" s="54">
        <f>'E.2 SFAG'!Y54+'E.5 Contingency'!Y54</f>
        <v>1709484</v>
      </c>
      <c r="Z54" s="54">
        <f>'E.2 SFAG'!Z54+'E.5 Contingency'!Z54</f>
        <v>0</v>
      </c>
      <c r="AA54" s="54">
        <f>'E.2 SFAG'!AA54+'E.5 Contingency'!AA54</f>
        <v>0</v>
      </c>
      <c r="AB54" s="54">
        <f>'E.2 SFAG'!AB54+'E.5 Contingency'!AB54</f>
        <v>0</v>
      </c>
      <c r="AC54" s="54">
        <f>'E.2 SFAG'!AC54+'E.5 Contingency'!AC54</f>
        <v>1385397</v>
      </c>
      <c r="AD54" s="54">
        <f>'E.2 SFAG'!AD54+'E.5 Contingency'!AD54</f>
        <v>1614037</v>
      </c>
      <c r="AE54" s="54">
        <f>'E.2 SFAG'!AE54+'E.5 Contingency'!AE54</f>
        <v>0</v>
      </c>
      <c r="AF54" s="54">
        <f>'E.2 SFAG'!AF54+'E.5 Contingency'!AF54</f>
        <v>0</v>
      </c>
      <c r="AG54" s="54">
        <f>'E.2 SFAG'!AG54+'E.5 Contingency'!AG54</f>
        <v>0</v>
      </c>
      <c r="AH54" s="54">
        <f>'E.2 SFAG'!AH54+'E.5 Contingency'!AH54</f>
        <v>0</v>
      </c>
      <c r="AI54" s="54">
        <f>'E.2 SFAG'!AI54+'E.5 Contingency'!AI54</f>
        <v>0</v>
      </c>
      <c r="AJ54" s="54">
        <f>'E.2 SFAG'!AJ54+'E.5 Contingency'!AJ54</f>
        <v>0</v>
      </c>
      <c r="AK54" s="54">
        <f>'E.2 SFAG'!AK54+'E.5 Contingency'!AK54</f>
        <v>0</v>
      </c>
      <c r="AL54" s="54">
        <f>'E.2 SFAG'!AL54+'E.5 Contingency'!AL54</f>
        <v>922906</v>
      </c>
      <c r="AM54" s="54">
        <f>'E.2 SFAG'!AM54+'E.5 Contingency'!AM54</f>
        <v>2385201</v>
      </c>
      <c r="AN54" s="54">
        <f>'E.2 SFAG'!AN54+'E.5 Contingency'!AN54</f>
        <v>1997633</v>
      </c>
      <c r="AO54" s="54">
        <f>'E.2 SFAG'!AO54+'E.5 Contingency'!AO54</f>
        <v>303980</v>
      </c>
      <c r="AP54" s="54">
        <f>'E.2 SFAG'!AP54+'E.5 Contingency'!AP54</f>
        <v>83588</v>
      </c>
      <c r="AQ54" s="54">
        <f>'E.2 SFAG'!AQ54+'E.5 Contingency'!AQ54</f>
        <v>0</v>
      </c>
      <c r="AR54" s="54">
        <f>'E.2 SFAG'!AR54+'E.5 Contingency'!AR54</f>
        <v>19830985</v>
      </c>
      <c r="AS54" s="54">
        <f>'E.2 SFAG'!AS54+'E.5 Contingency'!AS54</f>
        <v>0</v>
      </c>
      <c r="AT54" s="54">
        <f>'E.2 SFAG'!AT54+'E.5 Contingency'!AT54</f>
        <v>27230692</v>
      </c>
    </row>
    <row r="55" spans="1:46" x14ac:dyDescent="0.35">
      <c r="A55" s="8"/>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row>
    <row r="56" spans="1:46" x14ac:dyDescent="0.35">
      <c r="A56" s="8"/>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row>
    <row r="57" spans="1:46" x14ac:dyDescent="0.3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sheetData>
  <pageMargins left="0.25" right="0.25" top="0.75" bottom="0.75" header="0.3" footer="0.3"/>
  <pageSetup scale="59" fitToWidth="0" orientation="landscape" r:id="rId1"/>
  <headerFooter differentFirst="1">
    <oddHeader>&amp;L&amp;"Arial,Regular"&amp;12C.1.: Federal TANF Expenditures in FY 2020</oddHeader>
    <oddFooter>&amp;CPage &amp;P of &amp;N</oddFooter>
    <firstFooter>&amp;CPage &amp;P of &amp;N</firstFooter>
  </headerFooter>
  <colBreaks count="3" manualBreakCount="3">
    <brk id="13" max="54" man="1"/>
    <brk id="26" max="1048575" man="1"/>
    <brk id="3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AV66"/>
  <sheetViews>
    <sheetView workbookViewId="0"/>
  </sheetViews>
  <sheetFormatPr defaultColWidth="8.81640625" defaultRowHeight="14.5" x14ac:dyDescent="0.35"/>
  <cols>
    <col min="1" max="1" width="26.26953125" customWidth="1"/>
    <col min="2" max="2" width="15.7265625" style="8" hidden="1" customWidth="1"/>
    <col min="3" max="6" width="15.7265625" hidden="1" customWidth="1"/>
    <col min="7" max="7" width="15.7265625" customWidth="1"/>
    <col min="8" max="8" width="20.26953125" customWidth="1"/>
    <col min="9" max="9" width="19.26953125" customWidth="1"/>
    <col min="10" max="17" width="15.7265625" hidden="1" customWidth="1"/>
    <col min="18" max="43" width="15.7265625" customWidth="1"/>
    <col min="44" max="44" width="18.26953125" customWidth="1"/>
  </cols>
  <sheetData>
    <row r="1" spans="1:48" ht="15" customHeight="1" x14ac:dyDescent="0.35">
      <c r="A1" s="126" t="s">
        <v>291</v>
      </c>
      <c r="B1" s="76"/>
      <c r="C1" s="77"/>
      <c r="D1" s="78"/>
    </row>
    <row r="2" spans="1:48" s="1" customFormat="1" ht="57" x14ac:dyDescent="0.3">
      <c r="A2" s="55" t="s">
        <v>0</v>
      </c>
      <c r="B2" s="229" t="s">
        <v>310</v>
      </c>
      <c r="C2" s="229" t="s">
        <v>311</v>
      </c>
      <c r="D2" s="229" t="s">
        <v>312</v>
      </c>
      <c r="E2" s="229" t="s">
        <v>313</v>
      </c>
      <c r="F2" s="229" t="s">
        <v>314</v>
      </c>
      <c r="G2" s="229" t="s">
        <v>315</v>
      </c>
      <c r="H2" s="87" t="s">
        <v>316</v>
      </c>
      <c r="I2" s="87" t="s">
        <v>317</v>
      </c>
      <c r="J2" s="229" t="s">
        <v>318</v>
      </c>
      <c r="K2" s="87" t="s">
        <v>319</v>
      </c>
      <c r="L2" s="87" t="s">
        <v>320</v>
      </c>
      <c r="M2" s="87" t="s">
        <v>321</v>
      </c>
      <c r="N2" s="229" t="s">
        <v>322</v>
      </c>
      <c r="O2" s="87" t="s">
        <v>323</v>
      </c>
      <c r="P2" s="87" t="s">
        <v>324</v>
      </c>
      <c r="Q2" s="87" t="s">
        <v>325</v>
      </c>
      <c r="R2" s="229" t="s">
        <v>326</v>
      </c>
      <c r="S2" s="87" t="s">
        <v>327</v>
      </c>
      <c r="T2" s="87" t="s">
        <v>328</v>
      </c>
      <c r="U2" s="87" t="s">
        <v>329</v>
      </c>
      <c r="V2" s="229" t="s">
        <v>330</v>
      </c>
      <c r="W2" s="229" t="s">
        <v>331</v>
      </c>
      <c r="X2" s="87" t="s">
        <v>332</v>
      </c>
      <c r="Y2" s="87" t="s">
        <v>333</v>
      </c>
      <c r="Z2" s="229" t="s">
        <v>334</v>
      </c>
      <c r="AA2" s="229" t="s">
        <v>335</v>
      </c>
      <c r="AB2" s="229" t="s">
        <v>336</v>
      </c>
      <c r="AC2" s="229" t="s">
        <v>337</v>
      </c>
      <c r="AD2" s="229" t="s">
        <v>338</v>
      </c>
      <c r="AE2" s="229" t="s">
        <v>339</v>
      </c>
      <c r="AF2" s="229" t="s">
        <v>340</v>
      </c>
      <c r="AG2" s="229" t="s">
        <v>341</v>
      </c>
      <c r="AH2" s="229" t="s">
        <v>342</v>
      </c>
      <c r="AI2" s="87" t="s">
        <v>343</v>
      </c>
      <c r="AJ2" s="87" t="s">
        <v>344</v>
      </c>
      <c r="AK2" s="87" t="s">
        <v>345</v>
      </c>
      <c r="AL2" s="229" t="s">
        <v>346</v>
      </c>
      <c r="AM2" s="229" t="s">
        <v>347</v>
      </c>
      <c r="AN2" s="87" t="s">
        <v>348</v>
      </c>
      <c r="AO2" s="87" t="s">
        <v>349</v>
      </c>
      <c r="AP2" s="87" t="s">
        <v>350</v>
      </c>
      <c r="AQ2" s="229" t="s">
        <v>351</v>
      </c>
      <c r="AR2" s="229" t="s">
        <v>352</v>
      </c>
    </row>
    <row r="3" spans="1:48" s="4" customFormat="1" x14ac:dyDescent="0.35">
      <c r="A3" s="51" t="s">
        <v>52</v>
      </c>
      <c r="B3" s="88"/>
      <c r="C3" s="88"/>
      <c r="D3" s="88"/>
      <c r="E3" s="88"/>
      <c r="F3" s="88"/>
      <c r="G3" s="54">
        <f>'E.4 MOE SSP'!G3+'E.3 MOE in TANF'!G3</f>
        <v>3740135364</v>
      </c>
      <c r="H3" s="54">
        <f>'E.4 MOE SSP'!H3+'E.3 MOE in TANF'!H3</f>
        <v>3523027554</v>
      </c>
      <c r="I3" s="54">
        <f>'E.4 MOE SSP'!I3+'E.3 MOE in TANF'!I3</f>
        <v>217107810</v>
      </c>
      <c r="J3" s="88"/>
      <c r="K3" s="88"/>
      <c r="L3" s="88"/>
      <c r="M3" s="88"/>
      <c r="N3" s="88"/>
      <c r="O3" s="88"/>
      <c r="P3" s="88"/>
      <c r="Q3" s="88"/>
      <c r="R3" s="54">
        <f>'E.4 MOE SSP'!R3+'E.3 MOE in TANF'!R3</f>
        <v>398718088</v>
      </c>
      <c r="S3" s="54">
        <f>'E.4 MOE SSP'!S3+'E.3 MOE in TANF'!S3</f>
        <v>21004749</v>
      </c>
      <c r="T3" s="54">
        <f>'E.4 MOE SSP'!T3+'E.3 MOE in TANF'!T3</f>
        <v>204313891</v>
      </c>
      <c r="U3" s="54">
        <f>'E.4 MOE SSP'!U3+'E.3 MOE in TANF'!U3</f>
        <v>173399448</v>
      </c>
      <c r="V3" s="54">
        <f>'E.4 MOE SSP'!V3+'E.3 MOE in TANF'!V3</f>
        <v>38393391</v>
      </c>
      <c r="W3" s="54">
        <f>'E.4 MOE SSP'!W3+'E.3 MOE in TANF'!W3</f>
        <v>4979502326</v>
      </c>
      <c r="X3" s="54">
        <f>'E.4 MOE SSP'!X3+'E.3 MOE in TANF'!X3</f>
        <v>2382873291</v>
      </c>
      <c r="Y3" s="54">
        <f>'E.4 MOE SSP'!Y3+'E.3 MOE in TANF'!Y3</f>
        <v>2596629035</v>
      </c>
      <c r="Z3" s="54">
        <f>'E.4 MOE SSP'!Z3+'E.3 MOE in TANF'!Z3</f>
        <v>196030</v>
      </c>
      <c r="AA3" s="54">
        <f>'E.4 MOE SSP'!AA3+'E.3 MOE in TANF'!AA3</f>
        <v>2038483984</v>
      </c>
      <c r="AB3" s="54">
        <f>'E.4 MOE SSP'!AB3+'E.3 MOE in TANF'!AB3</f>
        <v>515609224</v>
      </c>
      <c r="AC3" s="54">
        <f>'E.4 MOE SSP'!AC3+'E.3 MOE in TANF'!AC3</f>
        <v>498021363</v>
      </c>
      <c r="AD3" s="54">
        <f>'E.4 MOE SSP'!AD3+'E.3 MOE in TANF'!AD3</f>
        <v>199979956</v>
      </c>
      <c r="AE3" s="54">
        <f>'E.4 MOE SSP'!AE3+'E.3 MOE in TANF'!AE3</f>
        <v>748910198</v>
      </c>
      <c r="AF3" s="54">
        <f>'E.4 MOE SSP'!AF3+'E.3 MOE in TANF'!AF3</f>
        <v>105823072</v>
      </c>
      <c r="AG3" s="54">
        <f>'E.4 MOE SSP'!AG3+'E.3 MOE in TANF'!AG3</f>
        <v>44803855</v>
      </c>
      <c r="AH3" s="54">
        <f>'E.4 MOE SSP'!AH3+'E.3 MOE in TANF'!AH3</f>
        <v>593719252</v>
      </c>
      <c r="AI3" s="54">
        <f>'E.4 MOE SSP'!AI3+'E.3 MOE in TANF'!AI3</f>
        <v>221462228</v>
      </c>
      <c r="AJ3" s="54">
        <f>'E.4 MOE SSP'!AJ3+'E.3 MOE in TANF'!AJ3</f>
        <v>16136344</v>
      </c>
      <c r="AK3" s="54">
        <f>'E.4 MOE SSP'!AK3+'E.3 MOE in TANF'!AK3</f>
        <v>356120680</v>
      </c>
      <c r="AL3" s="54">
        <f>'E.4 MOE SSP'!AL3+'E.3 MOE in TANF'!AL3</f>
        <v>34575068</v>
      </c>
      <c r="AM3" s="54">
        <f>'E.4 MOE SSP'!AM3+'E.3 MOE in TANF'!AM3</f>
        <v>824698897</v>
      </c>
      <c r="AN3" s="54">
        <f>'E.4 MOE SSP'!AN3+'E.3 MOE in TANF'!AN3</f>
        <v>600132735</v>
      </c>
      <c r="AO3" s="54">
        <f>'E.4 MOE SSP'!AO3+'E.3 MOE in TANF'!AO3</f>
        <v>148965621</v>
      </c>
      <c r="AP3" s="54">
        <f>'E.4 MOE SSP'!AP3+'E.3 MOE in TANF'!AP3</f>
        <v>75600541</v>
      </c>
      <c r="AQ3" s="54">
        <f>'E.4 MOE SSP'!AQ3+'E.3 MOE in TANF'!AQ3</f>
        <v>214064671</v>
      </c>
      <c r="AR3" s="54">
        <f>'E.4 MOE SSP'!AR3+'E.3 MOE in TANF'!AR3</f>
        <v>14975634739</v>
      </c>
      <c r="AS3" s="35"/>
      <c r="AT3" s="35"/>
      <c r="AU3" s="35"/>
      <c r="AV3" s="35"/>
    </row>
    <row r="4" spans="1:48" s="4" customFormat="1" x14ac:dyDescent="0.35">
      <c r="A4" s="52" t="s">
        <v>1</v>
      </c>
      <c r="B4" s="88"/>
      <c r="C4" s="88"/>
      <c r="D4" s="88"/>
      <c r="E4" s="88"/>
      <c r="F4" s="88"/>
      <c r="G4" s="54">
        <f>'E.4 MOE SSP'!G4+'E.3 MOE in TANF'!G4</f>
        <v>0</v>
      </c>
      <c r="H4" s="54">
        <f>'E.4 MOE SSP'!H4+'E.3 MOE in TANF'!H4</f>
        <v>0</v>
      </c>
      <c r="I4" s="54">
        <f>'E.4 MOE SSP'!I4+'E.3 MOE in TANF'!I4</f>
        <v>0</v>
      </c>
      <c r="J4" s="88"/>
      <c r="K4" s="88"/>
      <c r="L4" s="88"/>
      <c r="M4" s="88"/>
      <c r="N4" s="88"/>
      <c r="O4" s="88"/>
      <c r="P4" s="88"/>
      <c r="Q4" s="88"/>
      <c r="R4" s="54">
        <f>'E.4 MOE SSP'!R4+'E.3 MOE in TANF'!R4</f>
        <v>72980</v>
      </c>
      <c r="S4" s="54">
        <f>'E.4 MOE SSP'!S4+'E.3 MOE in TANF'!S4</f>
        <v>0</v>
      </c>
      <c r="T4" s="54">
        <f>'E.4 MOE SSP'!T4+'E.3 MOE in TANF'!T4</f>
        <v>0</v>
      </c>
      <c r="U4" s="54">
        <f>'E.4 MOE SSP'!U4+'E.3 MOE in TANF'!U4</f>
        <v>72980</v>
      </c>
      <c r="V4" s="54">
        <f>'E.4 MOE SSP'!V4+'E.3 MOE in TANF'!V4</f>
        <v>2035809</v>
      </c>
      <c r="W4" s="54">
        <f>'E.4 MOE SSP'!W4+'E.3 MOE in TANF'!W4</f>
        <v>16286794</v>
      </c>
      <c r="X4" s="54">
        <f>'E.4 MOE SSP'!X4+'E.3 MOE in TANF'!X4</f>
        <v>5626837</v>
      </c>
      <c r="Y4" s="54">
        <f>'E.4 MOE SSP'!Y4+'E.3 MOE in TANF'!Y4</f>
        <v>10659957</v>
      </c>
      <c r="Z4" s="54">
        <f>'E.4 MOE SSP'!Z4+'E.3 MOE in TANF'!Z4</f>
        <v>0</v>
      </c>
      <c r="AA4" s="54">
        <f>'E.4 MOE SSP'!AA4+'E.3 MOE in TANF'!AA4</f>
        <v>0</v>
      </c>
      <c r="AB4" s="54">
        <f>'E.4 MOE SSP'!AB4+'E.3 MOE in TANF'!AB4</f>
        <v>0</v>
      </c>
      <c r="AC4" s="54">
        <f>'E.4 MOE SSP'!AC4+'E.3 MOE in TANF'!AC4</f>
        <v>22090640</v>
      </c>
      <c r="AD4" s="54">
        <f>'E.4 MOE SSP'!AD4+'E.3 MOE in TANF'!AD4</f>
        <v>0</v>
      </c>
      <c r="AE4" s="54">
        <f>'E.4 MOE SSP'!AE4+'E.3 MOE in TANF'!AE4</f>
        <v>931843</v>
      </c>
      <c r="AF4" s="54">
        <f>'E.4 MOE SSP'!AF4+'E.3 MOE in TANF'!AF4</f>
        <v>0</v>
      </c>
      <c r="AG4" s="54">
        <f>'E.4 MOE SSP'!AG4+'E.3 MOE in TANF'!AG4</f>
        <v>0</v>
      </c>
      <c r="AH4" s="54">
        <f>'E.4 MOE SSP'!AH4+'E.3 MOE in TANF'!AH4</f>
        <v>35603431</v>
      </c>
      <c r="AI4" s="54">
        <f>'E.4 MOE SSP'!AI4+'E.3 MOE in TANF'!AI4</f>
        <v>0</v>
      </c>
      <c r="AJ4" s="54">
        <f>'E.4 MOE SSP'!AJ4+'E.3 MOE in TANF'!AJ4</f>
        <v>0</v>
      </c>
      <c r="AK4" s="54">
        <f>'E.4 MOE SSP'!AK4+'E.3 MOE in TANF'!AK4</f>
        <v>35603431</v>
      </c>
      <c r="AL4" s="54">
        <f>'E.4 MOE SSP'!AL4+'E.3 MOE in TANF'!AL4</f>
        <v>1018317</v>
      </c>
      <c r="AM4" s="54">
        <f>'E.4 MOE SSP'!AM4+'E.3 MOE in TANF'!AM4</f>
        <v>10876518</v>
      </c>
      <c r="AN4" s="54">
        <f>'E.4 MOE SSP'!AN4+'E.3 MOE in TANF'!AN4</f>
        <v>10114107</v>
      </c>
      <c r="AO4" s="54">
        <f>'E.4 MOE SSP'!AO4+'E.3 MOE in TANF'!AO4</f>
        <v>741500</v>
      </c>
      <c r="AP4" s="54">
        <f>'E.4 MOE SSP'!AP4+'E.3 MOE in TANF'!AP4</f>
        <v>20911</v>
      </c>
      <c r="AQ4" s="54">
        <f>'E.4 MOE SSP'!AQ4+'E.3 MOE in TANF'!AQ4</f>
        <v>0</v>
      </c>
      <c r="AR4" s="54">
        <f>'E.4 MOE SSP'!AR4+'E.3 MOE in TANF'!AR4</f>
        <v>88916332</v>
      </c>
      <c r="AS4" s="35"/>
      <c r="AT4" s="35"/>
      <c r="AU4" s="35"/>
      <c r="AV4" s="35"/>
    </row>
    <row r="5" spans="1:48" s="4" customFormat="1" x14ac:dyDescent="0.35">
      <c r="A5" s="52" t="s">
        <v>2</v>
      </c>
      <c r="B5" s="88"/>
      <c r="C5" s="88"/>
      <c r="D5" s="88"/>
      <c r="E5" s="88"/>
      <c r="F5" s="88"/>
      <c r="G5" s="54">
        <f>'E.4 MOE SSP'!G5+'E.3 MOE in TANF'!G5</f>
        <v>24570405</v>
      </c>
      <c r="H5" s="54">
        <f>'E.4 MOE SSP'!H5+'E.3 MOE in TANF'!H5</f>
        <v>24570405</v>
      </c>
      <c r="I5" s="54">
        <f>'E.4 MOE SSP'!I5+'E.3 MOE in TANF'!I5</f>
        <v>0</v>
      </c>
      <c r="J5" s="88"/>
      <c r="K5" s="88"/>
      <c r="L5" s="88"/>
      <c r="M5" s="88"/>
      <c r="N5" s="88"/>
      <c r="O5" s="88"/>
      <c r="P5" s="88"/>
      <c r="Q5" s="88"/>
      <c r="R5" s="54">
        <f>'E.4 MOE SSP'!R5+'E.3 MOE in TANF'!R5</f>
        <v>12009</v>
      </c>
      <c r="S5" s="54">
        <f>'E.4 MOE SSP'!S5+'E.3 MOE in TANF'!S5</f>
        <v>0</v>
      </c>
      <c r="T5" s="54">
        <f>'E.4 MOE SSP'!T5+'E.3 MOE in TANF'!T5</f>
        <v>12009</v>
      </c>
      <c r="U5" s="54">
        <f>'E.4 MOE SSP'!U5+'E.3 MOE in TANF'!U5</f>
        <v>0</v>
      </c>
      <c r="V5" s="54">
        <f>'E.4 MOE SSP'!V5+'E.3 MOE in TANF'!V5</f>
        <v>0</v>
      </c>
      <c r="W5" s="54">
        <f>'E.4 MOE SSP'!W5+'E.3 MOE in TANF'!W5</f>
        <v>3544811</v>
      </c>
      <c r="X5" s="54">
        <f>'E.4 MOE SSP'!X5+'E.3 MOE in TANF'!X5</f>
        <v>3544811</v>
      </c>
      <c r="Y5" s="54">
        <f>'E.4 MOE SSP'!Y5+'E.3 MOE in TANF'!Y5</f>
        <v>0</v>
      </c>
      <c r="Z5" s="54">
        <f>'E.4 MOE SSP'!Z5+'E.3 MOE in TANF'!Z5</f>
        <v>0</v>
      </c>
      <c r="AA5" s="54">
        <f>'E.4 MOE SSP'!AA5+'E.3 MOE in TANF'!AA5</f>
        <v>0</v>
      </c>
      <c r="AB5" s="54">
        <f>'E.4 MOE SSP'!AB5+'E.3 MOE in TANF'!AB5</f>
        <v>0</v>
      </c>
      <c r="AC5" s="54">
        <f>'E.4 MOE SSP'!AC5+'E.3 MOE in TANF'!AC5</f>
        <v>297342</v>
      </c>
      <c r="AD5" s="54">
        <f>'E.4 MOE SSP'!AD5+'E.3 MOE in TANF'!AD5</f>
        <v>0</v>
      </c>
      <c r="AE5" s="54">
        <f>'E.4 MOE SSP'!AE5+'E.3 MOE in TANF'!AE5</f>
        <v>6256089</v>
      </c>
      <c r="AF5" s="54">
        <f>'E.4 MOE SSP'!AF5+'E.3 MOE in TANF'!AF5</f>
        <v>0</v>
      </c>
      <c r="AG5" s="54">
        <f>'E.4 MOE SSP'!AG5+'E.3 MOE in TANF'!AG5</f>
        <v>0</v>
      </c>
      <c r="AH5" s="54">
        <f>'E.4 MOE SSP'!AH5+'E.3 MOE in TANF'!AH5</f>
        <v>0</v>
      </c>
      <c r="AI5" s="54">
        <f>'E.4 MOE SSP'!AI5+'E.3 MOE in TANF'!AI5</f>
        <v>0</v>
      </c>
      <c r="AJ5" s="54">
        <f>'E.4 MOE SSP'!AJ5+'E.3 MOE in TANF'!AJ5</f>
        <v>0</v>
      </c>
      <c r="AK5" s="54">
        <f>'E.4 MOE SSP'!AK5+'E.3 MOE in TANF'!AK5</f>
        <v>0</v>
      </c>
      <c r="AL5" s="54">
        <f>'E.4 MOE SSP'!AL5+'E.3 MOE in TANF'!AL5</f>
        <v>0</v>
      </c>
      <c r="AM5" s="54">
        <f>'E.4 MOE SSP'!AM5+'E.3 MOE in TANF'!AM5</f>
        <v>1692398</v>
      </c>
      <c r="AN5" s="54">
        <f>'E.4 MOE SSP'!AN5+'E.3 MOE in TANF'!AN5</f>
        <v>1692398</v>
      </c>
      <c r="AO5" s="54">
        <f>'E.4 MOE SSP'!AO5+'E.3 MOE in TANF'!AO5</f>
        <v>0</v>
      </c>
      <c r="AP5" s="54">
        <f>'E.4 MOE SSP'!AP5+'E.3 MOE in TANF'!AP5</f>
        <v>0</v>
      </c>
      <c r="AQ5" s="54">
        <f>'E.4 MOE SSP'!AQ5+'E.3 MOE in TANF'!AQ5</f>
        <v>226946</v>
      </c>
      <c r="AR5" s="54">
        <f>'E.4 MOE SSP'!AR5+'E.3 MOE in TANF'!AR5</f>
        <v>36600000</v>
      </c>
      <c r="AS5" s="35"/>
      <c r="AT5" s="35"/>
      <c r="AU5" s="35"/>
      <c r="AV5" s="35"/>
    </row>
    <row r="6" spans="1:48" s="4" customFormat="1" x14ac:dyDescent="0.35">
      <c r="A6" s="52" t="s">
        <v>3</v>
      </c>
      <c r="B6" s="88"/>
      <c r="C6" s="88"/>
      <c r="D6" s="88"/>
      <c r="E6" s="88"/>
      <c r="F6" s="88"/>
      <c r="G6" s="54">
        <f>'E.4 MOE SSP'!G6+'E.3 MOE in TANF'!G6</f>
        <v>0</v>
      </c>
      <c r="H6" s="54">
        <f>'E.4 MOE SSP'!H6+'E.3 MOE in TANF'!H6</f>
        <v>0</v>
      </c>
      <c r="I6" s="54">
        <f>'E.4 MOE SSP'!I6+'E.3 MOE in TANF'!I6</f>
        <v>0</v>
      </c>
      <c r="J6" s="88"/>
      <c r="K6" s="88"/>
      <c r="L6" s="88"/>
      <c r="M6" s="88"/>
      <c r="N6" s="88"/>
      <c r="O6" s="88"/>
      <c r="P6" s="88"/>
      <c r="Q6" s="88"/>
      <c r="R6" s="54">
        <f>'E.4 MOE SSP'!R6+'E.3 MOE in TANF'!R6</f>
        <v>0</v>
      </c>
      <c r="S6" s="54">
        <f>'E.4 MOE SSP'!S6+'E.3 MOE in TANF'!S6</f>
        <v>0</v>
      </c>
      <c r="T6" s="54">
        <f>'E.4 MOE SSP'!T6+'E.3 MOE in TANF'!T6</f>
        <v>0</v>
      </c>
      <c r="U6" s="54">
        <f>'E.4 MOE SSP'!U6+'E.3 MOE in TANF'!U6</f>
        <v>0</v>
      </c>
      <c r="V6" s="54">
        <f>'E.4 MOE SSP'!V6+'E.3 MOE in TANF'!V6</f>
        <v>0</v>
      </c>
      <c r="W6" s="54">
        <f>'E.4 MOE SSP'!W6+'E.3 MOE in TANF'!W6</f>
        <v>0</v>
      </c>
      <c r="X6" s="54">
        <f>'E.4 MOE SSP'!X6+'E.3 MOE in TANF'!X6</f>
        <v>0</v>
      </c>
      <c r="Y6" s="54">
        <f>'E.4 MOE SSP'!Y6+'E.3 MOE in TANF'!Y6</f>
        <v>0</v>
      </c>
      <c r="Z6" s="54">
        <f>'E.4 MOE SSP'!Z6+'E.3 MOE in TANF'!Z6</f>
        <v>0</v>
      </c>
      <c r="AA6" s="54">
        <f>'E.4 MOE SSP'!AA6+'E.3 MOE in TANF'!AA6</f>
        <v>0</v>
      </c>
      <c r="AB6" s="54">
        <f>'E.4 MOE SSP'!AB6+'E.3 MOE in TANF'!AB6</f>
        <v>0</v>
      </c>
      <c r="AC6" s="54">
        <f>'E.4 MOE SSP'!AC6+'E.3 MOE in TANF'!AC6</f>
        <v>0</v>
      </c>
      <c r="AD6" s="54">
        <f>'E.4 MOE SSP'!AD6+'E.3 MOE in TANF'!AD6</f>
        <v>0</v>
      </c>
      <c r="AE6" s="54">
        <f>'E.4 MOE SSP'!AE6+'E.3 MOE in TANF'!AE6</f>
        <v>0</v>
      </c>
      <c r="AF6" s="54">
        <f>'E.4 MOE SSP'!AF6+'E.3 MOE in TANF'!AF6</f>
        <v>0</v>
      </c>
      <c r="AG6" s="54">
        <f>'E.4 MOE SSP'!AG6+'E.3 MOE in TANF'!AG6</f>
        <v>0</v>
      </c>
      <c r="AH6" s="54">
        <f>'E.4 MOE SSP'!AH6+'E.3 MOE in TANF'!AH6</f>
        <v>123433328</v>
      </c>
      <c r="AI6" s="54">
        <f>'E.4 MOE SSP'!AI6+'E.3 MOE in TANF'!AI6</f>
        <v>61096056</v>
      </c>
      <c r="AJ6" s="54">
        <f>'E.4 MOE SSP'!AJ6+'E.3 MOE in TANF'!AJ6</f>
        <v>13930650</v>
      </c>
      <c r="AK6" s="54">
        <f>'E.4 MOE SSP'!AK6+'E.3 MOE in TANF'!AK6</f>
        <v>48406622</v>
      </c>
      <c r="AL6" s="54">
        <f>'E.4 MOE SSP'!AL6+'E.3 MOE in TANF'!AL6</f>
        <v>0</v>
      </c>
      <c r="AM6" s="54">
        <f>'E.4 MOE SSP'!AM6+'E.3 MOE in TANF'!AM6</f>
        <v>4680300</v>
      </c>
      <c r="AN6" s="54">
        <f>'E.4 MOE SSP'!AN6+'E.3 MOE in TANF'!AN6</f>
        <v>0</v>
      </c>
      <c r="AO6" s="54">
        <f>'E.4 MOE SSP'!AO6+'E.3 MOE in TANF'!AO6</f>
        <v>4680300</v>
      </c>
      <c r="AP6" s="54">
        <f>'E.4 MOE SSP'!AP6+'E.3 MOE in TANF'!AP6</f>
        <v>0</v>
      </c>
      <c r="AQ6" s="54">
        <f>'E.4 MOE SSP'!AQ6+'E.3 MOE in TANF'!AQ6</f>
        <v>0</v>
      </c>
      <c r="AR6" s="54">
        <f>'E.4 MOE SSP'!AR6+'E.3 MOE in TANF'!AR6</f>
        <v>128113628</v>
      </c>
      <c r="AS6" s="35"/>
      <c r="AT6" s="35"/>
      <c r="AU6" s="35"/>
      <c r="AV6" s="35"/>
    </row>
    <row r="7" spans="1:48" s="4" customFormat="1" x14ac:dyDescent="0.35">
      <c r="A7" s="52" t="s">
        <v>4</v>
      </c>
      <c r="B7" s="88"/>
      <c r="C7" s="88"/>
      <c r="D7" s="88"/>
      <c r="E7" s="88"/>
      <c r="F7" s="88"/>
      <c r="G7" s="54">
        <f>'E.4 MOE SSP'!G7+'E.3 MOE in TANF'!G7</f>
        <v>0</v>
      </c>
      <c r="H7" s="54">
        <f>'E.4 MOE SSP'!H7+'E.3 MOE in TANF'!H7</f>
        <v>0</v>
      </c>
      <c r="I7" s="54">
        <f>'E.4 MOE SSP'!I7+'E.3 MOE in TANF'!I7</f>
        <v>0</v>
      </c>
      <c r="J7" s="88"/>
      <c r="K7" s="88"/>
      <c r="L7" s="88"/>
      <c r="M7" s="88"/>
      <c r="N7" s="88"/>
      <c r="O7" s="88"/>
      <c r="P7" s="88"/>
      <c r="Q7" s="88"/>
      <c r="R7" s="54">
        <f>'E.4 MOE SSP'!R7+'E.3 MOE in TANF'!R7</f>
        <v>0</v>
      </c>
      <c r="S7" s="54">
        <f>'E.4 MOE SSP'!S7+'E.3 MOE in TANF'!S7</f>
        <v>0</v>
      </c>
      <c r="T7" s="54">
        <f>'E.4 MOE SSP'!T7+'E.3 MOE in TANF'!T7</f>
        <v>0</v>
      </c>
      <c r="U7" s="54">
        <f>'E.4 MOE SSP'!U7+'E.3 MOE in TANF'!U7</f>
        <v>0</v>
      </c>
      <c r="V7" s="54">
        <f>'E.4 MOE SSP'!V7+'E.3 MOE in TANF'!V7</f>
        <v>0</v>
      </c>
      <c r="W7" s="54">
        <f>'E.4 MOE SSP'!W7+'E.3 MOE in TANF'!W7</f>
        <v>26741967</v>
      </c>
      <c r="X7" s="54">
        <f>'E.4 MOE SSP'!X7+'E.3 MOE in TANF'!X7</f>
        <v>0</v>
      </c>
      <c r="Y7" s="54">
        <f>'E.4 MOE SSP'!Y7+'E.3 MOE in TANF'!Y7</f>
        <v>26741967</v>
      </c>
      <c r="Z7" s="54">
        <f>'E.4 MOE SSP'!Z7+'E.3 MOE in TANF'!Z7</f>
        <v>0</v>
      </c>
      <c r="AA7" s="54">
        <f>'E.4 MOE SSP'!AA7+'E.3 MOE in TANF'!AA7</f>
        <v>0</v>
      </c>
      <c r="AB7" s="54">
        <f>'E.4 MOE SSP'!AB7+'E.3 MOE in TANF'!AB7</f>
        <v>0</v>
      </c>
      <c r="AC7" s="54">
        <f>'E.4 MOE SSP'!AC7+'E.3 MOE in TANF'!AC7</f>
        <v>0</v>
      </c>
      <c r="AD7" s="54">
        <f>'E.4 MOE SSP'!AD7+'E.3 MOE in TANF'!AD7</f>
        <v>0</v>
      </c>
      <c r="AE7" s="54">
        <f>'E.4 MOE SSP'!AE7+'E.3 MOE in TANF'!AE7</f>
        <v>0</v>
      </c>
      <c r="AF7" s="54">
        <f>'E.4 MOE SSP'!AF7+'E.3 MOE in TANF'!AF7</f>
        <v>0</v>
      </c>
      <c r="AG7" s="54">
        <f>'E.4 MOE SSP'!AG7+'E.3 MOE in TANF'!AG7</f>
        <v>0</v>
      </c>
      <c r="AH7" s="54">
        <f>'E.4 MOE SSP'!AH7+'E.3 MOE in TANF'!AH7</f>
        <v>0</v>
      </c>
      <c r="AI7" s="54">
        <f>'E.4 MOE SSP'!AI7+'E.3 MOE in TANF'!AI7</f>
        <v>0</v>
      </c>
      <c r="AJ7" s="54">
        <f>'E.4 MOE SSP'!AJ7+'E.3 MOE in TANF'!AJ7</f>
        <v>0</v>
      </c>
      <c r="AK7" s="54">
        <f>'E.4 MOE SSP'!AK7+'E.3 MOE in TANF'!AK7</f>
        <v>0</v>
      </c>
      <c r="AL7" s="54">
        <f>'E.4 MOE SSP'!AL7+'E.3 MOE in TANF'!AL7</f>
        <v>0</v>
      </c>
      <c r="AM7" s="54">
        <f>'E.4 MOE SSP'!AM7+'E.3 MOE in TANF'!AM7</f>
        <v>3120137</v>
      </c>
      <c r="AN7" s="54">
        <f>'E.4 MOE SSP'!AN7+'E.3 MOE in TANF'!AN7</f>
        <v>3120137</v>
      </c>
      <c r="AO7" s="54">
        <f>'E.4 MOE SSP'!AO7+'E.3 MOE in TANF'!AO7</f>
        <v>0</v>
      </c>
      <c r="AP7" s="54">
        <f>'E.4 MOE SSP'!AP7+'E.3 MOE in TANF'!AP7</f>
        <v>0</v>
      </c>
      <c r="AQ7" s="54">
        <f>'E.4 MOE SSP'!AQ7+'E.3 MOE in TANF'!AQ7</f>
        <v>0</v>
      </c>
      <c r="AR7" s="54">
        <f>'E.4 MOE SSP'!AR7+'E.3 MOE in TANF'!AR7</f>
        <v>29862104</v>
      </c>
      <c r="AS7" s="35"/>
      <c r="AT7" s="35"/>
      <c r="AU7" s="35"/>
      <c r="AV7" s="35"/>
    </row>
    <row r="8" spans="1:48" s="4" customFormat="1" x14ac:dyDescent="0.35">
      <c r="A8" s="52" t="s">
        <v>5</v>
      </c>
      <c r="B8" s="88"/>
      <c r="C8" s="88"/>
      <c r="D8" s="88"/>
      <c r="E8" s="88"/>
      <c r="F8" s="88"/>
      <c r="G8" s="54">
        <f>'E.4 MOE SSP'!G8+'E.3 MOE in TANF'!G8</f>
        <v>1943737827</v>
      </c>
      <c r="H8" s="54">
        <f>'E.4 MOE SSP'!H8+'E.3 MOE in TANF'!H8</f>
        <v>1833017314</v>
      </c>
      <c r="I8" s="54">
        <f>'E.4 MOE SSP'!I8+'E.3 MOE in TANF'!I8</f>
        <v>110720513</v>
      </c>
      <c r="J8" s="88"/>
      <c r="K8" s="88"/>
      <c r="L8" s="88"/>
      <c r="M8" s="88"/>
      <c r="N8" s="88"/>
      <c r="O8" s="88"/>
      <c r="P8" s="88"/>
      <c r="Q8" s="88"/>
      <c r="R8" s="54">
        <f>'E.4 MOE SSP'!R8+'E.3 MOE in TANF'!R8</f>
        <v>55399722</v>
      </c>
      <c r="S8" s="54">
        <f>'E.4 MOE SSP'!S8+'E.3 MOE in TANF'!S8</f>
        <v>8590394</v>
      </c>
      <c r="T8" s="54">
        <f>'E.4 MOE SSP'!T8+'E.3 MOE in TANF'!T8</f>
        <v>25000122</v>
      </c>
      <c r="U8" s="54">
        <f>'E.4 MOE SSP'!U8+'E.3 MOE in TANF'!U8</f>
        <v>21809206</v>
      </c>
      <c r="V8" s="54">
        <f>'E.4 MOE SSP'!V8+'E.3 MOE in TANF'!V8</f>
        <v>8567047</v>
      </c>
      <c r="W8" s="54">
        <f>'E.4 MOE SSP'!W8+'E.3 MOE in TANF'!W8</f>
        <v>615191631</v>
      </c>
      <c r="X8" s="54">
        <f>'E.4 MOE SSP'!X8+'E.3 MOE in TANF'!X8</f>
        <v>615090758</v>
      </c>
      <c r="Y8" s="54">
        <f>'E.4 MOE SSP'!Y8+'E.3 MOE in TANF'!Y8</f>
        <v>100873</v>
      </c>
      <c r="Z8" s="54">
        <f>'E.4 MOE SSP'!Z8+'E.3 MOE in TANF'!Z8</f>
        <v>4400</v>
      </c>
      <c r="AA8" s="54">
        <f>'E.4 MOE SSP'!AA8+'E.3 MOE in TANF'!AA8</f>
        <v>0</v>
      </c>
      <c r="AB8" s="54">
        <f>'E.4 MOE SSP'!AB8+'E.3 MOE in TANF'!AB8</f>
        <v>0</v>
      </c>
      <c r="AC8" s="54">
        <f>'E.4 MOE SSP'!AC8+'E.3 MOE in TANF'!AC8</f>
        <v>432188</v>
      </c>
      <c r="AD8" s="54">
        <f>'E.4 MOE SSP'!AD8+'E.3 MOE in TANF'!AD8</f>
        <v>95484830</v>
      </c>
      <c r="AE8" s="54">
        <f>'E.4 MOE SSP'!AE8+'E.3 MOE in TANF'!AE8</f>
        <v>666076</v>
      </c>
      <c r="AF8" s="54">
        <f>'E.4 MOE SSP'!AF8+'E.3 MOE in TANF'!AF8</f>
        <v>16792428</v>
      </c>
      <c r="AG8" s="54">
        <f>'E.4 MOE SSP'!AG8+'E.3 MOE in TANF'!AG8</f>
        <v>1845608</v>
      </c>
      <c r="AH8" s="54">
        <f>'E.4 MOE SSP'!AH8+'E.3 MOE in TANF'!AH8</f>
        <v>62141</v>
      </c>
      <c r="AI8" s="54">
        <f>'E.4 MOE SSP'!AI8+'E.3 MOE in TANF'!AI8</f>
        <v>62141</v>
      </c>
      <c r="AJ8" s="54">
        <f>'E.4 MOE SSP'!AJ8+'E.3 MOE in TANF'!AJ8</f>
        <v>0</v>
      </c>
      <c r="AK8" s="54">
        <f>'E.4 MOE SSP'!AK8+'E.3 MOE in TANF'!AK8</f>
        <v>0</v>
      </c>
      <c r="AL8" s="54">
        <f>'E.4 MOE SSP'!AL8+'E.3 MOE in TANF'!AL8</f>
        <v>2929559</v>
      </c>
      <c r="AM8" s="54">
        <f>'E.4 MOE SSP'!AM8+'E.3 MOE in TANF'!AM8</f>
        <v>168998600</v>
      </c>
      <c r="AN8" s="54">
        <f>'E.4 MOE SSP'!AN8+'E.3 MOE in TANF'!AN8</f>
        <v>128727561</v>
      </c>
      <c r="AO8" s="54">
        <f>'E.4 MOE SSP'!AO8+'E.3 MOE in TANF'!AO8</f>
        <v>35566408</v>
      </c>
      <c r="AP8" s="54">
        <f>'E.4 MOE SSP'!AP8+'E.3 MOE in TANF'!AP8</f>
        <v>4704631</v>
      </c>
      <c r="AQ8" s="54">
        <f>'E.4 MOE SSP'!AQ8+'E.3 MOE in TANF'!AQ8</f>
        <v>208349</v>
      </c>
      <c r="AR8" s="54">
        <f>'E.4 MOE SSP'!AR8+'E.3 MOE in TANF'!AR8</f>
        <v>2910320406</v>
      </c>
      <c r="AS8" s="35"/>
      <c r="AT8" s="35"/>
      <c r="AU8" s="35"/>
      <c r="AV8" s="35"/>
    </row>
    <row r="9" spans="1:48" s="4" customFormat="1" x14ac:dyDescent="0.35">
      <c r="A9" s="52" t="s">
        <v>6</v>
      </c>
      <c r="B9" s="88"/>
      <c r="C9" s="88"/>
      <c r="D9" s="88"/>
      <c r="E9" s="88"/>
      <c r="F9" s="88"/>
      <c r="G9" s="54">
        <f>'E.4 MOE SSP'!G9+'E.3 MOE in TANF'!G9</f>
        <v>5010478</v>
      </c>
      <c r="H9" s="54">
        <f>'E.4 MOE SSP'!H9+'E.3 MOE in TANF'!H9</f>
        <v>5010478</v>
      </c>
      <c r="I9" s="54">
        <f>'E.4 MOE SSP'!I9+'E.3 MOE in TANF'!I9</f>
        <v>0</v>
      </c>
      <c r="J9" s="88"/>
      <c r="K9" s="88"/>
      <c r="L9" s="88"/>
      <c r="M9" s="88"/>
      <c r="N9" s="88"/>
      <c r="O9" s="88"/>
      <c r="P9" s="88"/>
      <c r="Q9" s="88"/>
      <c r="R9" s="54">
        <f>'E.4 MOE SSP'!R9+'E.3 MOE in TANF'!R9</f>
        <v>212709</v>
      </c>
      <c r="S9" s="54">
        <f>'E.4 MOE SSP'!S9+'E.3 MOE in TANF'!S9</f>
        <v>0</v>
      </c>
      <c r="T9" s="54">
        <f>'E.4 MOE SSP'!T9+'E.3 MOE in TANF'!T9</f>
        <v>952</v>
      </c>
      <c r="U9" s="54">
        <f>'E.4 MOE SSP'!U9+'E.3 MOE in TANF'!U9</f>
        <v>211757</v>
      </c>
      <c r="V9" s="54">
        <f>'E.4 MOE SSP'!V9+'E.3 MOE in TANF'!V9</f>
        <v>407698</v>
      </c>
      <c r="W9" s="54">
        <f>'E.4 MOE SSP'!W9+'E.3 MOE in TANF'!W9</f>
        <v>101707150</v>
      </c>
      <c r="X9" s="54">
        <f>'E.4 MOE SSP'!X9+'E.3 MOE in TANF'!X9</f>
        <v>10612762</v>
      </c>
      <c r="Y9" s="54">
        <f>'E.4 MOE SSP'!Y9+'E.3 MOE in TANF'!Y9</f>
        <v>91094388</v>
      </c>
      <c r="Z9" s="54">
        <f>'E.4 MOE SSP'!Z9+'E.3 MOE in TANF'!Z9</f>
        <v>0</v>
      </c>
      <c r="AA9" s="54">
        <f>'E.4 MOE SSP'!AA9+'E.3 MOE in TANF'!AA9</f>
        <v>72077347</v>
      </c>
      <c r="AB9" s="54">
        <f>'E.4 MOE SSP'!AB9+'E.3 MOE in TANF'!AB9</f>
        <v>0</v>
      </c>
      <c r="AC9" s="54">
        <f>'E.4 MOE SSP'!AC9+'E.3 MOE in TANF'!AC9</f>
        <v>15725478</v>
      </c>
      <c r="AD9" s="54">
        <f>'E.4 MOE SSP'!AD9+'E.3 MOE in TANF'!AD9</f>
        <v>0</v>
      </c>
      <c r="AE9" s="54">
        <f>'E.4 MOE SSP'!AE9+'E.3 MOE in TANF'!AE9</f>
        <v>0</v>
      </c>
      <c r="AF9" s="54">
        <f>'E.4 MOE SSP'!AF9+'E.3 MOE in TANF'!AF9</f>
        <v>0</v>
      </c>
      <c r="AG9" s="54">
        <f>'E.4 MOE SSP'!AG9+'E.3 MOE in TANF'!AG9</f>
        <v>0</v>
      </c>
      <c r="AH9" s="54">
        <f>'E.4 MOE SSP'!AH9+'E.3 MOE in TANF'!AH9</f>
        <v>45553395</v>
      </c>
      <c r="AI9" s="54">
        <f>'E.4 MOE SSP'!AI9+'E.3 MOE in TANF'!AI9</f>
        <v>30210497</v>
      </c>
      <c r="AJ9" s="54">
        <f>'E.4 MOE SSP'!AJ9+'E.3 MOE in TANF'!AJ9</f>
        <v>0</v>
      </c>
      <c r="AK9" s="54">
        <f>'E.4 MOE SSP'!AK9+'E.3 MOE in TANF'!AK9</f>
        <v>15342898</v>
      </c>
      <c r="AL9" s="54">
        <f>'E.4 MOE SSP'!AL9+'E.3 MOE in TANF'!AL9</f>
        <v>9221841</v>
      </c>
      <c r="AM9" s="54">
        <f>'E.4 MOE SSP'!AM9+'E.3 MOE in TANF'!AM9</f>
        <v>34628198</v>
      </c>
      <c r="AN9" s="54">
        <f>'E.4 MOE SSP'!AN9+'E.3 MOE in TANF'!AN9</f>
        <v>3540139</v>
      </c>
      <c r="AO9" s="54">
        <f>'E.4 MOE SSP'!AO9+'E.3 MOE in TANF'!AO9</f>
        <v>2310798</v>
      </c>
      <c r="AP9" s="54">
        <f>'E.4 MOE SSP'!AP9+'E.3 MOE in TANF'!AP9</f>
        <v>28777261</v>
      </c>
      <c r="AQ9" s="54">
        <f>'E.4 MOE SSP'!AQ9+'E.3 MOE in TANF'!AQ9</f>
        <v>0</v>
      </c>
      <c r="AR9" s="54">
        <f>'E.4 MOE SSP'!AR9+'E.3 MOE in TANF'!AR9</f>
        <v>284544294</v>
      </c>
      <c r="AS9" s="35"/>
      <c r="AT9" s="35"/>
      <c r="AU9" s="35"/>
      <c r="AV9" s="35"/>
    </row>
    <row r="10" spans="1:48" s="4" customFormat="1" x14ac:dyDescent="0.35">
      <c r="A10" s="52" t="s">
        <v>7</v>
      </c>
      <c r="B10" s="88"/>
      <c r="C10" s="88"/>
      <c r="D10" s="88"/>
      <c r="E10" s="88"/>
      <c r="F10" s="88"/>
      <c r="G10" s="54">
        <f>'E.4 MOE SSP'!G10+'E.3 MOE in TANF'!G10</f>
        <v>36207096</v>
      </c>
      <c r="H10" s="54">
        <f>'E.4 MOE SSP'!H10+'E.3 MOE in TANF'!H10</f>
        <v>36207096</v>
      </c>
      <c r="I10" s="54">
        <f>'E.4 MOE SSP'!I10+'E.3 MOE in TANF'!I10</f>
        <v>0</v>
      </c>
      <c r="J10" s="88"/>
      <c r="K10" s="88"/>
      <c r="L10" s="88"/>
      <c r="M10" s="88"/>
      <c r="N10" s="88"/>
      <c r="O10" s="88"/>
      <c r="P10" s="88"/>
      <c r="Q10" s="88"/>
      <c r="R10" s="54">
        <f>'E.4 MOE SSP'!R10+'E.3 MOE in TANF'!R10</f>
        <v>10506272</v>
      </c>
      <c r="S10" s="54">
        <f>'E.4 MOE SSP'!S10+'E.3 MOE in TANF'!S10</f>
        <v>0</v>
      </c>
      <c r="T10" s="54">
        <f>'E.4 MOE SSP'!T10+'E.3 MOE in TANF'!T10</f>
        <v>10506272</v>
      </c>
      <c r="U10" s="54">
        <f>'E.4 MOE SSP'!U10+'E.3 MOE in TANF'!U10</f>
        <v>0</v>
      </c>
      <c r="V10" s="54">
        <f>'E.4 MOE SSP'!V10+'E.3 MOE in TANF'!V10</f>
        <v>0</v>
      </c>
      <c r="W10" s="54">
        <f>'E.4 MOE SSP'!W10+'E.3 MOE in TANF'!W10</f>
        <v>106789835</v>
      </c>
      <c r="X10" s="54">
        <f>'E.4 MOE SSP'!X10+'E.3 MOE in TANF'!X10</f>
        <v>35911736</v>
      </c>
      <c r="Y10" s="54">
        <f>'E.4 MOE SSP'!Y10+'E.3 MOE in TANF'!Y10</f>
        <v>70878099</v>
      </c>
      <c r="Z10" s="54">
        <f>'E.4 MOE SSP'!Z10+'E.3 MOE in TANF'!Z10</f>
        <v>0</v>
      </c>
      <c r="AA10" s="54">
        <f>'E.4 MOE SSP'!AA10+'E.3 MOE in TANF'!AA10</f>
        <v>58091462</v>
      </c>
      <c r="AB10" s="54">
        <f>'E.4 MOE SSP'!AB10+'E.3 MOE in TANF'!AB10</f>
        <v>0</v>
      </c>
      <c r="AC10" s="54">
        <f>'E.4 MOE SSP'!AC10+'E.3 MOE in TANF'!AC10</f>
        <v>0</v>
      </c>
      <c r="AD10" s="54">
        <f>'E.4 MOE SSP'!AD10+'E.3 MOE in TANF'!AD10</f>
        <v>1157895</v>
      </c>
      <c r="AE10" s="54">
        <f>'E.4 MOE SSP'!AE10+'E.3 MOE in TANF'!AE10</f>
        <v>0</v>
      </c>
      <c r="AF10" s="54">
        <f>'E.4 MOE SSP'!AF10+'E.3 MOE in TANF'!AF10</f>
        <v>0</v>
      </c>
      <c r="AG10" s="54">
        <f>'E.4 MOE SSP'!AG10+'E.3 MOE in TANF'!AG10</f>
        <v>285498</v>
      </c>
      <c r="AH10" s="54">
        <f>'E.4 MOE SSP'!AH10+'E.3 MOE in TANF'!AH10</f>
        <v>0</v>
      </c>
      <c r="AI10" s="54">
        <f>'E.4 MOE SSP'!AI10+'E.3 MOE in TANF'!AI10</f>
        <v>0</v>
      </c>
      <c r="AJ10" s="54">
        <f>'E.4 MOE SSP'!AJ10+'E.3 MOE in TANF'!AJ10</f>
        <v>0</v>
      </c>
      <c r="AK10" s="54">
        <f>'E.4 MOE SSP'!AK10+'E.3 MOE in TANF'!AK10</f>
        <v>0</v>
      </c>
      <c r="AL10" s="54">
        <f>'E.4 MOE SSP'!AL10+'E.3 MOE in TANF'!AL10</f>
        <v>0</v>
      </c>
      <c r="AM10" s="54">
        <f>'E.4 MOE SSP'!AM10+'E.3 MOE in TANF'!AM10</f>
        <v>26835707</v>
      </c>
      <c r="AN10" s="54">
        <f>'E.4 MOE SSP'!AN10+'E.3 MOE in TANF'!AN10</f>
        <v>20127419</v>
      </c>
      <c r="AO10" s="54">
        <f>'E.4 MOE SSP'!AO10+'E.3 MOE in TANF'!AO10</f>
        <v>0</v>
      </c>
      <c r="AP10" s="54">
        <f>'E.4 MOE SSP'!AP10+'E.3 MOE in TANF'!AP10</f>
        <v>6708288</v>
      </c>
      <c r="AQ10" s="54">
        <f>'E.4 MOE SSP'!AQ10+'E.3 MOE in TANF'!AQ10</f>
        <v>0</v>
      </c>
      <c r="AR10" s="54">
        <f>'E.4 MOE SSP'!AR10+'E.3 MOE in TANF'!AR10</f>
        <v>239873765</v>
      </c>
      <c r="AS10" s="35"/>
      <c r="AT10" s="35"/>
      <c r="AU10" s="35"/>
      <c r="AV10" s="35"/>
    </row>
    <row r="11" spans="1:48" s="4" customFormat="1" x14ac:dyDescent="0.35">
      <c r="A11" s="52" t="s">
        <v>8</v>
      </c>
      <c r="B11" s="88"/>
      <c r="C11" s="88"/>
      <c r="D11" s="88"/>
      <c r="E11" s="88"/>
      <c r="F11" s="88"/>
      <c r="G11" s="54">
        <f>'E.4 MOE SSP'!G11+'E.3 MOE in TANF'!G11</f>
        <v>11394040</v>
      </c>
      <c r="H11" s="54">
        <f>'E.4 MOE SSP'!H11+'E.3 MOE in TANF'!H11</f>
        <v>11394040</v>
      </c>
      <c r="I11" s="54">
        <f>'E.4 MOE SSP'!I11+'E.3 MOE in TANF'!I11</f>
        <v>0</v>
      </c>
      <c r="J11" s="88"/>
      <c r="K11" s="88"/>
      <c r="L11" s="88"/>
      <c r="M11" s="88"/>
      <c r="N11" s="88"/>
      <c r="O11" s="88"/>
      <c r="P11" s="88"/>
      <c r="Q11" s="88"/>
      <c r="R11" s="54">
        <f>'E.4 MOE SSP'!R11+'E.3 MOE in TANF'!R11</f>
        <v>863100</v>
      </c>
      <c r="S11" s="54">
        <f>'E.4 MOE SSP'!S11+'E.3 MOE in TANF'!S11</f>
        <v>0</v>
      </c>
      <c r="T11" s="54">
        <f>'E.4 MOE SSP'!T11+'E.3 MOE in TANF'!T11</f>
        <v>0</v>
      </c>
      <c r="U11" s="54">
        <f>'E.4 MOE SSP'!U11+'E.3 MOE in TANF'!U11</f>
        <v>863100</v>
      </c>
      <c r="V11" s="54">
        <f>'E.4 MOE SSP'!V11+'E.3 MOE in TANF'!V11</f>
        <v>0</v>
      </c>
      <c r="W11" s="54">
        <f>'E.4 MOE SSP'!W11+'E.3 MOE in TANF'!W11</f>
        <v>67792724</v>
      </c>
      <c r="X11" s="54">
        <f>'E.4 MOE SSP'!X11+'E.3 MOE in TANF'!X11</f>
        <v>67792724</v>
      </c>
      <c r="Y11" s="54">
        <f>'E.4 MOE SSP'!Y11+'E.3 MOE in TANF'!Y11</f>
        <v>0</v>
      </c>
      <c r="Z11" s="54">
        <f>'E.4 MOE SSP'!Z11+'E.3 MOE in TANF'!Z11</f>
        <v>0</v>
      </c>
      <c r="AA11" s="54">
        <f>'E.4 MOE SSP'!AA11+'E.3 MOE in TANF'!AA11</f>
        <v>0</v>
      </c>
      <c r="AB11" s="54">
        <f>'E.4 MOE SSP'!AB11+'E.3 MOE in TANF'!AB11</f>
        <v>0</v>
      </c>
      <c r="AC11" s="54">
        <f>'E.4 MOE SSP'!AC11+'E.3 MOE in TANF'!AC11</f>
        <v>1015789</v>
      </c>
      <c r="AD11" s="54">
        <f>'E.4 MOE SSP'!AD11+'E.3 MOE in TANF'!AD11</f>
        <v>85735</v>
      </c>
      <c r="AE11" s="54">
        <f>'E.4 MOE SSP'!AE11+'E.3 MOE in TANF'!AE11</f>
        <v>0</v>
      </c>
      <c r="AF11" s="54">
        <f>'E.4 MOE SSP'!AF11+'E.3 MOE in TANF'!AF11</f>
        <v>0</v>
      </c>
      <c r="AG11" s="54">
        <f>'E.4 MOE SSP'!AG11+'E.3 MOE in TANF'!AG11</f>
        <v>0</v>
      </c>
      <c r="AH11" s="54">
        <f>'E.4 MOE SSP'!AH11+'E.3 MOE in TANF'!AH11</f>
        <v>0</v>
      </c>
      <c r="AI11" s="54">
        <f>'E.4 MOE SSP'!AI11+'E.3 MOE in TANF'!AI11</f>
        <v>0</v>
      </c>
      <c r="AJ11" s="54">
        <f>'E.4 MOE SSP'!AJ11+'E.3 MOE in TANF'!AJ11</f>
        <v>0</v>
      </c>
      <c r="AK11" s="54">
        <f>'E.4 MOE SSP'!AK11+'E.3 MOE in TANF'!AK11</f>
        <v>0</v>
      </c>
      <c r="AL11" s="54">
        <f>'E.4 MOE SSP'!AL11+'E.3 MOE in TANF'!AL11</f>
        <v>0</v>
      </c>
      <c r="AM11" s="54">
        <f>'E.4 MOE SSP'!AM11+'E.3 MOE in TANF'!AM11</f>
        <v>17191485</v>
      </c>
      <c r="AN11" s="54">
        <f>'E.4 MOE SSP'!AN11+'E.3 MOE in TANF'!AN11</f>
        <v>1766245</v>
      </c>
      <c r="AO11" s="54">
        <f>'E.4 MOE SSP'!AO11+'E.3 MOE in TANF'!AO11</f>
        <v>15425240</v>
      </c>
      <c r="AP11" s="54">
        <f>'E.4 MOE SSP'!AP11+'E.3 MOE in TANF'!AP11</f>
        <v>0</v>
      </c>
      <c r="AQ11" s="54">
        <f>'E.4 MOE SSP'!AQ11+'E.3 MOE in TANF'!AQ11</f>
        <v>0</v>
      </c>
      <c r="AR11" s="54">
        <f>'E.4 MOE SSP'!AR11+'E.3 MOE in TANF'!AR11</f>
        <v>98342873</v>
      </c>
      <c r="AS11" s="35"/>
      <c r="AT11" s="35"/>
      <c r="AU11" s="35"/>
      <c r="AV11" s="35"/>
    </row>
    <row r="12" spans="1:48" s="4" customFormat="1" x14ac:dyDescent="0.35">
      <c r="A12" s="52" t="s">
        <v>85</v>
      </c>
      <c r="B12" s="88"/>
      <c r="C12" s="88"/>
      <c r="D12" s="88"/>
      <c r="E12" s="88"/>
      <c r="F12" s="88"/>
      <c r="G12" s="54">
        <f>'E.4 MOE SSP'!G12+'E.3 MOE in TANF'!G12</f>
        <v>132952942</v>
      </c>
      <c r="H12" s="54">
        <f>'E.4 MOE SSP'!H12+'E.3 MOE in TANF'!H12</f>
        <v>132952942</v>
      </c>
      <c r="I12" s="54">
        <f>'E.4 MOE SSP'!I12+'E.3 MOE in TANF'!I12</f>
        <v>0</v>
      </c>
      <c r="J12" s="88"/>
      <c r="K12" s="88"/>
      <c r="L12" s="88"/>
      <c r="M12" s="88"/>
      <c r="N12" s="88"/>
      <c r="O12" s="88"/>
      <c r="P12" s="88"/>
      <c r="Q12" s="88"/>
      <c r="R12" s="54">
        <f>'E.4 MOE SSP'!R12+'E.3 MOE in TANF'!R12</f>
        <v>6244927</v>
      </c>
      <c r="S12" s="54">
        <f>'E.4 MOE SSP'!S12+'E.3 MOE in TANF'!S12</f>
        <v>5430659</v>
      </c>
      <c r="T12" s="54">
        <f>'E.4 MOE SSP'!T12+'E.3 MOE in TANF'!T12</f>
        <v>0</v>
      </c>
      <c r="U12" s="54">
        <f>'E.4 MOE SSP'!U12+'E.3 MOE in TANF'!U12</f>
        <v>814268</v>
      </c>
      <c r="V12" s="54">
        <f>'E.4 MOE SSP'!V12+'E.3 MOE in TANF'!V12</f>
        <v>0</v>
      </c>
      <c r="W12" s="54">
        <f>'E.4 MOE SSP'!W12+'E.3 MOE in TANF'!W12</f>
        <v>22169365</v>
      </c>
      <c r="X12" s="54">
        <f>'E.4 MOE SSP'!X12+'E.3 MOE in TANF'!X12</f>
        <v>22169365</v>
      </c>
      <c r="Y12" s="54">
        <f>'E.4 MOE SSP'!Y12+'E.3 MOE in TANF'!Y12</f>
        <v>0</v>
      </c>
      <c r="Z12" s="54">
        <f>'E.4 MOE SSP'!Z12+'E.3 MOE in TANF'!Z12</f>
        <v>0</v>
      </c>
      <c r="AA12" s="54">
        <f>'E.4 MOE SSP'!AA12+'E.3 MOE in TANF'!AA12</f>
        <v>23841895</v>
      </c>
      <c r="AB12" s="54">
        <f>'E.4 MOE SSP'!AB12+'E.3 MOE in TANF'!AB12</f>
        <v>0</v>
      </c>
      <c r="AC12" s="54">
        <f>'E.4 MOE SSP'!AC12+'E.3 MOE in TANF'!AC12</f>
        <v>11551705</v>
      </c>
      <c r="AD12" s="54">
        <f>'E.4 MOE SSP'!AD12+'E.3 MOE in TANF'!AD12</f>
        <v>0</v>
      </c>
      <c r="AE12" s="54">
        <f>'E.4 MOE SSP'!AE12+'E.3 MOE in TANF'!AE12</f>
        <v>0</v>
      </c>
      <c r="AF12" s="54">
        <f>'E.4 MOE SSP'!AF12+'E.3 MOE in TANF'!AF12</f>
        <v>0</v>
      </c>
      <c r="AG12" s="54">
        <f>'E.4 MOE SSP'!AG12+'E.3 MOE in TANF'!AG12</f>
        <v>0</v>
      </c>
      <c r="AH12" s="54">
        <f>'E.4 MOE SSP'!AH12+'E.3 MOE in TANF'!AH12</f>
        <v>0</v>
      </c>
      <c r="AI12" s="54">
        <f>'E.4 MOE SSP'!AI12+'E.3 MOE in TANF'!AI12</f>
        <v>0</v>
      </c>
      <c r="AJ12" s="54">
        <f>'E.4 MOE SSP'!AJ12+'E.3 MOE in TANF'!AJ12</f>
        <v>0</v>
      </c>
      <c r="AK12" s="54">
        <f>'E.4 MOE SSP'!AK12+'E.3 MOE in TANF'!AK12</f>
        <v>0</v>
      </c>
      <c r="AL12" s="54">
        <f>'E.4 MOE SSP'!AL12+'E.3 MOE in TANF'!AL12</f>
        <v>0</v>
      </c>
      <c r="AM12" s="54">
        <f>'E.4 MOE SSP'!AM12+'E.3 MOE in TANF'!AM12</f>
        <v>0</v>
      </c>
      <c r="AN12" s="54">
        <f>'E.4 MOE SSP'!AN12+'E.3 MOE in TANF'!AN12</f>
        <v>0</v>
      </c>
      <c r="AO12" s="54">
        <f>'E.4 MOE SSP'!AO12+'E.3 MOE in TANF'!AO12</f>
        <v>0</v>
      </c>
      <c r="AP12" s="54">
        <f>'E.4 MOE SSP'!AP12+'E.3 MOE in TANF'!AP12</f>
        <v>0</v>
      </c>
      <c r="AQ12" s="54">
        <f>'E.4 MOE SSP'!AQ12+'E.3 MOE in TANF'!AQ12</f>
        <v>0</v>
      </c>
      <c r="AR12" s="54">
        <f>'E.4 MOE SSP'!AR12+'E.3 MOE in TANF'!AR12</f>
        <v>196760834</v>
      </c>
      <c r="AS12" s="35"/>
      <c r="AT12" s="35"/>
      <c r="AU12" s="35"/>
      <c r="AV12" s="35"/>
    </row>
    <row r="13" spans="1:48" s="4" customFormat="1" x14ac:dyDescent="0.35">
      <c r="A13" s="52" t="s">
        <v>10</v>
      </c>
      <c r="B13" s="88"/>
      <c r="C13" s="88"/>
      <c r="D13" s="88"/>
      <c r="E13" s="88"/>
      <c r="F13" s="88"/>
      <c r="G13" s="54">
        <f>'E.4 MOE SSP'!G13+'E.3 MOE in TANF'!G13</f>
        <v>102450501</v>
      </c>
      <c r="H13" s="54">
        <f>'E.4 MOE SSP'!H13+'E.3 MOE in TANF'!H13</f>
        <v>48086204</v>
      </c>
      <c r="I13" s="54">
        <f>'E.4 MOE SSP'!I13+'E.3 MOE in TANF'!I13</f>
        <v>54364297</v>
      </c>
      <c r="J13" s="88"/>
      <c r="K13" s="88"/>
      <c r="L13" s="88"/>
      <c r="M13" s="88"/>
      <c r="N13" s="88"/>
      <c r="O13" s="88"/>
      <c r="P13" s="88"/>
      <c r="Q13" s="88"/>
      <c r="R13" s="54">
        <f>'E.4 MOE SSP'!R13+'E.3 MOE in TANF'!R13</f>
        <v>0</v>
      </c>
      <c r="S13" s="54">
        <f>'E.4 MOE SSP'!S13+'E.3 MOE in TANF'!S13</f>
        <v>0</v>
      </c>
      <c r="T13" s="54">
        <f>'E.4 MOE SSP'!T13+'E.3 MOE in TANF'!T13</f>
        <v>0</v>
      </c>
      <c r="U13" s="54">
        <f>'E.4 MOE SSP'!U13+'E.3 MOE in TANF'!U13</f>
        <v>0</v>
      </c>
      <c r="V13" s="54">
        <f>'E.4 MOE SSP'!V13+'E.3 MOE in TANF'!V13</f>
        <v>0</v>
      </c>
      <c r="W13" s="54">
        <f>'E.4 MOE SSP'!W13+'E.3 MOE in TANF'!W13</f>
        <v>128925049</v>
      </c>
      <c r="X13" s="54">
        <f>'E.4 MOE SSP'!X13+'E.3 MOE in TANF'!X13</f>
        <v>128925049</v>
      </c>
      <c r="Y13" s="54">
        <f>'E.4 MOE SSP'!Y13+'E.3 MOE in TANF'!Y13</f>
        <v>0</v>
      </c>
      <c r="Z13" s="54">
        <f>'E.4 MOE SSP'!Z13+'E.3 MOE in TANF'!Z13</f>
        <v>0</v>
      </c>
      <c r="AA13" s="54">
        <f>'E.4 MOE SSP'!AA13+'E.3 MOE in TANF'!AA13</f>
        <v>0</v>
      </c>
      <c r="AB13" s="54">
        <f>'E.4 MOE SSP'!AB13+'E.3 MOE in TANF'!AB13</f>
        <v>0</v>
      </c>
      <c r="AC13" s="54">
        <f>'E.4 MOE SSP'!AC13+'E.3 MOE in TANF'!AC13</f>
        <v>0</v>
      </c>
      <c r="AD13" s="54">
        <f>'E.4 MOE SSP'!AD13+'E.3 MOE in TANF'!AD13</f>
        <v>0</v>
      </c>
      <c r="AE13" s="54">
        <f>'E.4 MOE SSP'!AE13+'E.3 MOE in TANF'!AE13</f>
        <v>0</v>
      </c>
      <c r="AF13" s="54">
        <f>'E.4 MOE SSP'!AF13+'E.3 MOE in TANF'!AF13</f>
        <v>0</v>
      </c>
      <c r="AG13" s="54">
        <f>'E.4 MOE SSP'!AG13+'E.3 MOE in TANF'!AG13</f>
        <v>0</v>
      </c>
      <c r="AH13" s="54">
        <f>'E.4 MOE SSP'!AH13+'E.3 MOE in TANF'!AH13</f>
        <v>113546010</v>
      </c>
      <c r="AI13" s="54">
        <f>'E.4 MOE SSP'!AI13+'E.3 MOE in TANF'!AI13</f>
        <v>24672032</v>
      </c>
      <c r="AJ13" s="54">
        <f>'E.4 MOE SSP'!AJ13+'E.3 MOE in TANF'!AJ13</f>
        <v>22304</v>
      </c>
      <c r="AK13" s="54">
        <f>'E.4 MOE SSP'!AK13+'E.3 MOE in TANF'!AK13</f>
        <v>88851674</v>
      </c>
      <c r="AL13" s="54">
        <f>'E.4 MOE SSP'!AL13+'E.3 MOE in TANF'!AL13</f>
        <v>0</v>
      </c>
      <c r="AM13" s="54">
        <f>'E.4 MOE SSP'!AM13+'E.3 MOE in TANF'!AM13</f>
        <v>30541419</v>
      </c>
      <c r="AN13" s="54">
        <f>'E.4 MOE SSP'!AN13+'E.3 MOE in TANF'!AN13</f>
        <v>28084656</v>
      </c>
      <c r="AO13" s="54">
        <f>'E.4 MOE SSP'!AO13+'E.3 MOE in TANF'!AO13</f>
        <v>0</v>
      </c>
      <c r="AP13" s="54">
        <f>'E.4 MOE SSP'!AP13+'E.3 MOE in TANF'!AP13</f>
        <v>2456763</v>
      </c>
      <c r="AQ13" s="54">
        <f>'E.4 MOE SSP'!AQ13+'E.3 MOE in TANF'!AQ13</f>
        <v>0</v>
      </c>
      <c r="AR13" s="54">
        <f>'E.4 MOE SSP'!AR13+'E.3 MOE in TANF'!AR13</f>
        <v>375462979</v>
      </c>
      <c r="AS13" s="35"/>
      <c r="AT13" s="35"/>
      <c r="AU13" s="35"/>
      <c r="AV13" s="35"/>
    </row>
    <row r="14" spans="1:48" s="4" customFormat="1" x14ac:dyDescent="0.35">
      <c r="A14" s="52" t="s">
        <v>11</v>
      </c>
      <c r="B14" s="88"/>
      <c r="C14" s="88"/>
      <c r="D14" s="88"/>
      <c r="E14" s="88"/>
      <c r="F14" s="88"/>
      <c r="G14" s="54">
        <f>'E.4 MOE SSP'!G14+'E.3 MOE in TANF'!G14</f>
        <v>47816740</v>
      </c>
      <c r="H14" s="54">
        <f>'E.4 MOE SSP'!H14+'E.3 MOE in TANF'!H14</f>
        <v>17837462</v>
      </c>
      <c r="I14" s="54">
        <f>'E.4 MOE SSP'!I14+'E.3 MOE in TANF'!I14</f>
        <v>29979278</v>
      </c>
      <c r="J14" s="88"/>
      <c r="K14" s="88"/>
      <c r="L14" s="88"/>
      <c r="M14" s="88"/>
      <c r="N14" s="88"/>
      <c r="O14" s="88"/>
      <c r="P14" s="88"/>
      <c r="Q14" s="88"/>
      <c r="R14" s="54">
        <f>'E.4 MOE SSP'!R14+'E.3 MOE in TANF'!R14</f>
        <v>0</v>
      </c>
      <c r="S14" s="54">
        <f>'E.4 MOE SSP'!S14+'E.3 MOE in TANF'!S14</f>
        <v>0</v>
      </c>
      <c r="T14" s="54">
        <f>'E.4 MOE SSP'!T14+'E.3 MOE in TANF'!T14</f>
        <v>0</v>
      </c>
      <c r="U14" s="54">
        <f>'E.4 MOE SSP'!U14+'E.3 MOE in TANF'!U14</f>
        <v>0</v>
      </c>
      <c r="V14" s="54">
        <f>'E.4 MOE SSP'!V14+'E.3 MOE in TANF'!V14</f>
        <v>0</v>
      </c>
      <c r="W14" s="54">
        <f>'E.4 MOE SSP'!W14+'E.3 MOE in TANF'!W14</f>
        <v>22182651</v>
      </c>
      <c r="X14" s="54">
        <f>'E.4 MOE SSP'!X14+'E.3 MOE in TANF'!X14</f>
        <v>22182651</v>
      </c>
      <c r="Y14" s="54">
        <f>'E.4 MOE SSP'!Y14+'E.3 MOE in TANF'!Y14</f>
        <v>0</v>
      </c>
      <c r="Z14" s="54">
        <f>'E.4 MOE SSP'!Z14+'E.3 MOE in TANF'!Z14</f>
        <v>0</v>
      </c>
      <c r="AA14" s="54">
        <f>'E.4 MOE SSP'!AA14+'E.3 MOE in TANF'!AA14</f>
        <v>0</v>
      </c>
      <c r="AB14" s="54">
        <f>'E.4 MOE SSP'!AB14+'E.3 MOE in TANF'!AB14</f>
        <v>0</v>
      </c>
      <c r="AC14" s="54">
        <f>'E.4 MOE SSP'!AC14+'E.3 MOE in TANF'!AC14</f>
        <v>0</v>
      </c>
      <c r="AD14" s="54">
        <f>'E.4 MOE SSP'!AD14+'E.3 MOE in TANF'!AD14</f>
        <v>0</v>
      </c>
      <c r="AE14" s="54">
        <f>'E.4 MOE SSP'!AE14+'E.3 MOE in TANF'!AE14</f>
        <v>39184173</v>
      </c>
      <c r="AF14" s="54">
        <f>'E.4 MOE SSP'!AF14+'E.3 MOE in TANF'!AF14</f>
        <v>0</v>
      </c>
      <c r="AG14" s="54">
        <f>'E.4 MOE SSP'!AG14+'E.3 MOE in TANF'!AG14</f>
        <v>0</v>
      </c>
      <c r="AH14" s="54">
        <f>'E.4 MOE SSP'!AH14+'E.3 MOE in TANF'!AH14</f>
        <v>60407478</v>
      </c>
      <c r="AI14" s="54">
        <f>'E.4 MOE SSP'!AI14+'E.3 MOE in TANF'!AI14</f>
        <v>54087861</v>
      </c>
      <c r="AJ14" s="54">
        <f>'E.4 MOE SSP'!AJ14+'E.3 MOE in TANF'!AJ14</f>
        <v>2167890</v>
      </c>
      <c r="AK14" s="54">
        <f>'E.4 MOE SSP'!AK14+'E.3 MOE in TANF'!AK14</f>
        <v>4151727</v>
      </c>
      <c r="AL14" s="54">
        <f>'E.4 MOE SSP'!AL14+'E.3 MOE in TANF'!AL14</f>
        <v>0</v>
      </c>
      <c r="AM14" s="54">
        <f>'E.4 MOE SSP'!AM14+'E.3 MOE in TANF'!AM14</f>
        <v>3777485</v>
      </c>
      <c r="AN14" s="54">
        <f>'E.4 MOE SSP'!AN14+'E.3 MOE in TANF'!AN14</f>
        <v>1780900</v>
      </c>
      <c r="AO14" s="54">
        <f>'E.4 MOE SSP'!AO14+'E.3 MOE in TANF'!AO14</f>
        <v>125539</v>
      </c>
      <c r="AP14" s="54">
        <f>'E.4 MOE SSP'!AP14+'E.3 MOE in TANF'!AP14</f>
        <v>1871046</v>
      </c>
      <c r="AQ14" s="54">
        <f>'E.4 MOE SSP'!AQ14+'E.3 MOE in TANF'!AQ14</f>
        <v>0</v>
      </c>
      <c r="AR14" s="54">
        <f>'E.4 MOE SSP'!AR14+'E.3 MOE in TANF'!AR14</f>
        <v>173368527</v>
      </c>
      <c r="AS14" s="35"/>
      <c r="AT14" s="35"/>
      <c r="AU14" s="35"/>
      <c r="AV14" s="35"/>
    </row>
    <row r="15" spans="1:48" s="4" customFormat="1" x14ac:dyDescent="0.35">
      <c r="A15" s="52" t="s">
        <v>12</v>
      </c>
      <c r="B15" s="88"/>
      <c r="C15" s="88"/>
      <c r="D15" s="88"/>
      <c r="E15" s="88"/>
      <c r="F15" s="88"/>
      <c r="G15" s="54">
        <f>'E.4 MOE SSP'!G15+'E.3 MOE in TANF'!G15</f>
        <v>22125825</v>
      </c>
      <c r="H15" s="54">
        <f>'E.4 MOE SSP'!H15+'E.3 MOE in TANF'!H15</f>
        <v>22125825</v>
      </c>
      <c r="I15" s="54">
        <f>'E.4 MOE SSP'!I15+'E.3 MOE in TANF'!I15</f>
        <v>0</v>
      </c>
      <c r="J15" s="88"/>
      <c r="K15" s="88"/>
      <c r="L15" s="88"/>
      <c r="M15" s="88"/>
      <c r="N15" s="88"/>
      <c r="O15" s="88"/>
      <c r="P15" s="88"/>
      <c r="Q15" s="88"/>
      <c r="R15" s="54">
        <f>'E.4 MOE SSP'!R15+'E.3 MOE in TANF'!R15</f>
        <v>39477475</v>
      </c>
      <c r="S15" s="54">
        <f>'E.4 MOE SSP'!S15+'E.3 MOE in TANF'!S15</f>
        <v>489929</v>
      </c>
      <c r="T15" s="54">
        <f>'E.4 MOE SSP'!T15+'E.3 MOE in TANF'!T15</f>
        <v>34425147</v>
      </c>
      <c r="U15" s="54">
        <f>'E.4 MOE SSP'!U15+'E.3 MOE in TANF'!U15</f>
        <v>4562399</v>
      </c>
      <c r="V15" s="54">
        <f>'E.4 MOE SSP'!V15+'E.3 MOE in TANF'!V15</f>
        <v>551100</v>
      </c>
      <c r="W15" s="54">
        <f>'E.4 MOE SSP'!W15+'E.3 MOE in TANF'!W15</f>
        <v>6087039</v>
      </c>
      <c r="X15" s="54">
        <f>'E.4 MOE SSP'!X15+'E.3 MOE in TANF'!X15</f>
        <v>6087039</v>
      </c>
      <c r="Y15" s="54">
        <f>'E.4 MOE SSP'!Y15+'E.3 MOE in TANF'!Y15</f>
        <v>0</v>
      </c>
      <c r="Z15" s="54">
        <f>'E.4 MOE SSP'!Z15+'E.3 MOE in TANF'!Z15</f>
        <v>128901</v>
      </c>
      <c r="AA15" s="54">
        <f>'E.4 MOE SSP'!AA15+'E.3 MOE in TANF'!AA15</f>
        <v>0</v>
      </c>
      <c r="AB15" s="54">
        <f>'E.4 MOE SSP'!AB15+'E.3 MOE in TANF'!AB15</f>
        <v>0</v>
      </c>
      <c r="AC15" s="54">
        <f>'E.4 MOE SSP'!AC15+'E.3 MOE in TANF'!AC15</f>
        <v>6732154</v>
      </c>
      <c r="AD15" s="54">
        <f>'E.4 MOE SSP'!AD15+'E.3 MOE in TANF'!AD15</f>
        <v>7548889</v>
      </c>
      <c r="AE15" s="54">
        <f>'E.4 MOE SSP'!AE15+'E.3 MOE in TANF'!AE15</f>
        <v>6701390</v>
      </c>
      <c r="AF15" s="54">
        <f>'E.4 MOE SSP'!AF15+'E.3 MOE in TANF'!AF15</f>
        <v>4829681</v>
      </c>
      <c r="AG15" s="54">
        <f>'E.4 MOE SSP'!AG15+'E.3 MOE in TANF'!AG15</f>
        <v>13560581</v>
      </c>
      <c r="AH15" s="54">
        <f>'E.4 MOE SSP'!AH15+'E.3 MOE in TANF'!AH15</f>
        <v>132000</v>
      </c>
      <c r="AI15" s="54">
        <f>'E.4 MOE SSP'!AI15+'E.3 MOE in TANF'!AI15</f>
        <v>0</v>
      </c>
      <c r="AJ15" s="54">
        <f>'E.4 MOE SSP'!AJ15+'E.3 MOE in TANF'!AJ15</f>
        <v>0</v>
      </c>
      <c r="AK15" s="54">
        <f>'E.4 MOE SSP'!AK15+'E.3 MOE in TANF'!AK15</f>
        <v>132000</v>
      </c>
      <c r="AL15" s="54">
        <f>'E.4 MOE SSP'!AL15+'E.3 MOE in TANF'!AL15</f>
        <v>226834</v>
      </c>
      <c r="AM15" s="54">
        <f>'E.4 MOE SSP'!AM15+'E.3 MOE in TANF'!AM15</f>
        <v>10278977</v>
      </c>
      <c r="AN15" s="54">
        <f>'E.4 MOE SSP'!AN15+'E.3 MOE in TANF'!AN15</f>
        <v>5562803</v>
      </c>
      <c r="AO15" s="54">
        <f>'E.4 MOE SSP'!AO15+'E.3 MOE in TANF'!AO15</f>
        <v>2880761</v>
      </c>
      <c r="AP15" s="54">
        <f>'E.4 MOE SSP'!AP15+'E.3 MOE in TANF'!AP15</f>
        <v>1835413</v>
      </c>
      <c r="AQ15" s="54">
        <f>'E.4 MOE SSP'!AQ15+'E.3 MOE in TANF'!AQ15</f>
        <v>45129908</v>
      </c>
      <c r="AR15" s="54">
        <f>'E.4 MOE SSP'!AR15+'E.3 MOE in TANF'!AR15</f>
        <v>163510754</v>
      </c>
      <c r="AS15" s="35"/>
      <c r="AT15" s="35"/>
      <c r="AU15" s="35"/>
      <c r="AV15" s="35"/>
    </row>
    <row r="16" spans="1:48" s="4" customFormat="1" x14ac:dyDescent="0.35">
      <c r="A16" s="52" t="s">
        <v>13</v>
      </c>
      <c r="B16" s="88"/>
      <c r="C16" s="88"/>
      <c r="D16" s="88"/>
      <c r="E16" s="88"/>
      <c r="F16" s="88"/>
      <c r="G16" s="54">
        <f>'E.4 MOE SSP'!G16+'E.3 MOE in TANF'!G16</f>
        <v>5844104</v>
      </c>
      <c r="H16" s="54">
        <f>'E.4 MOE SSP'!H16+'E.3 MOE in TANF'!H16</f>
        <v>5844104</v>
      </c>
      <c r="I16" s="54">
        <f>'E.4 MOE SSP'!I16+'E.3 MOE in TANF'!I16</f>
        <v>0</v>
      </c>
      <c r="J16" s="88"/>
      <c r="K16" s="88"/>
      <c r="L16" s="88"/>
      <c r="M16" s="88"/>
      <c r="N16" s="88"/>
      <c r="O16" s="88"/>
      <c r="P16" s="88"/>
      <c r="Q16" s="88"/>
      <c r="R16" s="54">
        <f>'E.4 MOE SSP'!R16+'E.3 MOE in TANF'!R16</f>
        <v>1793200</v>
      </c>
      <c r="S16" s="54">
        <f>'E.4 MOE SSP'!S16+'E.3 MOE in TANF'!S16</f>
        <v>0</v>
      </c>
      <c r="T16" s="54">
        <f>'E.4 MOE SSP'!T16+'E.3 MOE in TANF'!T16</f>
        <v>0</v>
      </c>
      <c r="U16" s="54">
        <f>'E.4 MOE SSP'!U16+'E.3 MOE in TANF'!U16</f>
        <v>1793200</v>
      </c>
      <c r="V16" s="54">
        <f>'E.4 MOE SSP'!V16+'E.3 MOE in TANF'!V16</f>
        <v>19847</v>
      </c>
      <c r="W16" s="54">
        <f>'E.4 MOE SSP'!W16+'E.3 MOE in TANF'!W16</f>
        <v>1663320</v>
      </c>
      <c r="X16" s="54">
        <f>'E.4 MOE SSP'!X16+'E.3 MOE in TANF'!X16</f>
        <v>1175820</v>
      </c>
      <c r="Y16" s="54">
        <f>'E.4 MOE SSP'!Y16+'E.3 MOE in TANF'!Y16</f>
        <v>487500</v>
      </c>
      <c r="Z16" s="54">
        <f>'E.4 MOE SSP'!Z16+'E.3 MOE in TANF'!Z16</f>
        <v>0</v>
      </c>
      <c r="AA16" s="54">
        <f>'E.4 MOE SSP'!AA16+'E.3 MOE in TANF'!AA16</f>
        <v>0</v>
      </c>
      <c r="AB16" s="54">
        <f>'E.4 MOE SSP'!AB16+'E.3 MOE in TANF'!AB16</f>
        <v>0</v>
      </c>
      <c r="AC16" s="54">
        <f>'E.4 MOE SSP'!AC16+'E.3 MOE in TANF'!AC16</f>
        <v>12029</v>
      </c>
      <c r="AD16" s="54">
        <f>'E.4 MOE SSP'!AD16+'E.3 MOE in TANF'!AD16</f>
        <v>0</v>
      </c>
      <c r="AE16" s="54">
        <f>'E.4 MOE SSP'!AE16+'E.3 MOE in TANF'!AE16</f>
        <v>0</v>
      </c>
      <c r="AF16" s="54">
        <f>'E.4 MOE SSP'!AF16+'E.3 MOE in TANF'!AF16</f>
        <v>0</v>
      </c>
      <c r="AG16" s="54">
        <f>'E.4 MOE SSP'!AG16+'E.3 MOE in TANF'!AG16</f>
        <v>0</v>
      </c>
      <c r="AH16" s="54">
        <f>'E.4 MOE SSP'!AH16+'E.3 MOE in TANF'!AH16</f>
        <v>1725786</v>
      </c>
      <c r="AI16" s="54">
        <f>'E.4 MOE SSP'!AI16+'E.3 MOE in TANF'!AI16</f>
        <v>1725786</v>
      </c>
      <c r="AJ16" s="54">
        <f>'E.4 MOE SSP'!AJ16+'E.3 MOE in TANF'!AJ16</f>
        <v>0</v>
      </c>
      <c r="AK16" s="54">
        <f>'E.4 MOE SSP'!AK16+'E.3 MOE in TANF'!AK16</f>
        <v>0</v>
      </c>
      <c r="AL16" s="54">
        <f>'E.4 MOE SSP'!AL16+'E.3 MOE in TANF'!AL16</f>
        <v>0</v>
      </c>
      <c r="AM16" s="54">
        <f>'E.4 MOE SSP'!AM16+'E.3 MOE in TANF'!AM16</f>
        <v>1967093</v>
      </c>
      <c r="AN16" s="54">
        <f>'E.4 MOE SSP'!AN16+'E.3 MOE in TANF'!AN16</f>
        <v>1505913</v>
      </c>
      <c r="AO16" s="54">
        <f>'E.4 MOE SSP'!AO16+'E.3 MOE in TANF'!AO16</f>
        <v>0</v>
      </c>
      <c r="AP16" s="54">
        <f>'E.4 MOE SSP'!AP16+'E.3 MOE in TANF'!AP16</f>
        <v>461180</v>
      </c>
      <c r="AQ16" s="54">
        <f>'E.4 MOE SSP'!AQ16+'E.3 MOE in TANF'!AQ16</f>
        <v>0</v>
      </c>
      <c r="AR16" s="54">
        <f>'E.4 MOE SSP'!AR16+'E.3 MOE in TANF'!AR16</f>
        <v>13025379</v>
      </c>
      <c r="AS16" s="35"/>
      <c r="AT16" s="35"/>
      <c r="AU16" s="35"/>
      <c r="AV16" s="35"/>
    </row>
    <row r="17" spans="1:48" s="4" customFormat="1" x14ac:dyDescent="0.35">
      <c r="A17" s="52" t="s">
        <v>14</v>
      </c>
      <c r="B17" s="88"/>
      <c r="C17" s="88"/>
      <c r="D17" s="88"/>
      <c r="E17" s="88"/>
      <c r="F17" s="88"/>
      <c r="G17" s="54">
        <f>'E.4 MOE SSP'!G17+'E.3 MOE in TANF'!G17</f>
        <v>7505674</v>
      </c>
      <c r="H17" s="54">
        <f>'E.4 MOE SSP'!H17+'E.3 MOE in TANF'!H17</f>
        <v>7505674</v>
      </c>
      <c r="I17" s="54">
        <f>'E.4 MOE SSP'!I17+'E.3 MOE in TANF'!I17</f>
        <v>0</v>
      </c>
      <c r="J17" s="88"/>
      <c r="K17" s="88"/>
      <c r="L17" s="88"/>
      <c r="M17" s="88"/>
      <c r="N17" s="88"/>
      <c r="O17" s="88"/>
      <c r="P17" s="88"/>
      <c r="Q17" s="88"/>
      <c r="R17" s="54">
        <f>'E.4 MOE SSP'!R17+'E.3 MOE in TANF'!R17</f>
        <v>169766</v>
      </c>
      <c r="S17" s="54">
        <f>'E.4 MOE SSP'!S17+'E.3 MOE in TANF'!S17</f>
        <v>0</v>
      </c>
      <c r="T17" s="54">
        <f>'E.4 MOE SSP'!T17+'E.3 MOE in TANF'!T17</f>
        <v>0</v>
      </c>
      <c r="U17" s="54">
        <f>'E.4 MOE SSP'!U17+'E.3 MOE in TANF'!U17</f>
        <v>169766</v>
      </c>
      <c r="V17" s="54">
        <f>'E.4 MOE SSP'!V17+'E.3 MOE in TANF'!V17</f>
        <v>67056</v>
      </c>
      <c r="W17" s="54">
        <f>'E.4 MOE SSP'!W17+'E.3 MOE in TANF'!W17</f>
        <v>559800817</v>
      </c>
      <c r="X17" s="54">
        <f>'E.4 MOE SSP'!X17+'E.3 MOE in TANF'!X17</f>
        <v>455249566</v>
      </c>
      <c r="Y17" s="54">
        <f>'E.4 MOE SSP'!Y17+'E.3 MOE in TANF'!Y17</f>
        <v>104551251</v>
      </c>
      <c r="Z17" s="54">
        <f>'E.4 MOE SSP'!Z17+'E.3 MOE in TANF'!Z17</f>
        <v>0</v>
      </c>
      <c r="AA17" s="54">
        <f>'E.4 MOE SSP'!AA17+'E.3 MOE in TANF'!AA17</f>
        <v>0</v>
      </c>
      <c r="AB17" s="54">
        <f>'E.4 MOE SSP'!AB17+'E.3 MOE in TANF'!AB17</f>
        <v>0</v>
      </c>
      <c r="AC17" s="54">
        <f>'E.4 MOE SSP'!AC17+'E.3 MOE in TANF'!AC17</f>
        <v>310536</v>
      </c>
      <c r="AD17" s="54">
        <f>'E.4 MOE SSP'!AD17+'E.3 MOE in TANF'!AD17</f>
        <v>5291018</v>
      </c>
      <c r="AE17" s="54">
        <f>'E.4 MOE SSP'!AE17+'E.3 MOE in TANF'!AE17</f>
        <v>0</v>
      </c>
      <c r="AF17" s="54">
        <f>'E.4 MOE SSP'!AF17+'E.3 MOE in TANF'!AF17</f>
        <v>0</v>
      </c>
      <c r="AG17" s="54">
        <f>'E.4 MOE SSP'!AG17+'E.3 MOE in TANF'!AG17</f>
        <v>0</v>
      </c>
      <c r="AH17" s="54">
        <f>'E.4 MOE SSP'!AH17+'E.3 MOE in TANF'!AH17</f>
        <v>0</v>
      </c>
      <c r="AI17" s="54">
        <f>'E.4 MOE SSP'!AI17+'E.3 MOE in TANF'!AI17</f>
        <v>0</v>
      </c>
      <c r="AJ17" s="54">
        <f>'E.4 MOE SSP'!AJ17+'E.3 MOE in TANF'!AJ17</f>
        <v>0</v>
      </c>
      <c r="AK17" s="54">
        <f>'E.4 MOE SSP'!AK17+'E.3 MOE in TANF'!AK17</f>
        <v>0</v>
      </c>
      <c r="AL17" s="54">
        <f>'E.4 MOE SSP'!AL17+'E.3 MOE in TANF'!AL17</f>
        <v>0</v>
      </c>
      <c r="AM17" s="54">
        <f>'E.4 MOE SSP'!AM17+'E.3 MOE in TANF'!AM17</f>
        <v>1214608</v>
      </c>
      <c r="AN17" s="54">
        <f>'E.4 MOE SSP'!AN17+'E.3 MOE in TANF'!AN17</f>
        <v>0</v>
      </c>
      <c r="AO17" s="54">
        <f>'E.4 MOE SSP'!AO17+'E.3 MOE in TANF'!AO17</f>
        <v>1214608</v>
      </c>
      <c r="AP17" s="54">
        <f>'E.4 MOE SSP'!AP17+'E.3 MOE in TANF'!AP17</f>
        <v>0</v>
      </c>
      <c r="AQ17" s="54">
        <f>'E.4 MOE SSP'!AQ17+'E.3 MOE in TANF'!AQ17</f>
        <v>0</v>
      </c>
      <c r="AR17" s="54">
        <f>'E.4 MOE SSP'!AR17+'E.3 MOE in TANF'!AR17</f>
        <v>574359475</v>
      </c>
      <c r="AS17" s="35"/>
      <c r="AT17" s="35"/>
      <c r="AU17" s="35"/>
      <c r="AV17" s="35"/>
    </row>
    <row r="18" spans="1:48" s="4" customFormat="1" x14ac:dyDescent="0.35">
      <c r="A18" s="52" t="s">
        <v>15</v>
      </c>
      <c r="B18" s="88"/>
      <c r="C18" s="88"/>
      <c r="D18" s="88"/>
      <c r="E18" s="88"/>
      <c r="F18" s="88"/>
      <c r="G18" s="54">
        <f>'E.4 MOE SSP'!G18+'E.3 MOE in TANF'!G18</f>
        <v>0</v>
      </c>
      <c r="H18" s="54">
        <f>'E.4 MOE SSP'!H18+'E.3 MOE in TANF'!H18</f>
        <v>0</v>
      </c>
      <c r="I18" s="54">
        <f>'E.4 MOE SSP'!I18+'E.3 MOE in TANF'!I18</f>
        <v>0</v>
      </c>
      <c r="J18" s="88"/>
      <c r="K18" s="88"/>
      <c r="L18" s="88"/>
      <c r="M18" s="88"/>
      <c r="N18" s="88"/>
      <c r="O18" s="88"/>
      <c r="P18" s="88"/>
      <c r="Q18" s="88"/>
      <c r="R18" s="54">
        <f>'E.4 MOE SSP'!R18+'E.3 MOE in TANF'!R18</f>
        <v>0</v>
      </c>
      <c r="S18" s="54">
        <f>'E.4 MOE SSP'!S18+'E.3 MOE in TANF'!S18</f>
        <v>0</v>
      </c>
      <c r="T18" s="54">
        <f>'E.4 MOE SSP'!T18+'E.3 MOE in TANF'!T18</f>
        <v>0</v>
      </c>
      <c r="U18" s="54">
        <f>'E.4 MOE SSP'!U18+'E.3 MOE in TANF'!U18</f>
        <v>0</v>
      </c>
      <c r="V18" s="54">
        <f>'E.4 MOE SSP'!V18+'E.3 MOE in TANF'!V18</f>
        <v>0</v>
      </c>
      <c r="W18" s="54">
        <f>'E.4 MOE SSP'!W18+'E.3 MOE in TANF'!W18</f>
        <v>19036156</v>
      </c>
      <c r="X18" s="54">
        <f>'E.4 MOE SSP'!X18+'E.3 MOE in TANF'!X18</f>
        <v>19036156</v>
      </c>
      <c r="Y18" s="54">
        <f>'E.4 MOE SSP'!Y18+'E.3 MOE in TANF'!Y18</f>
        <v>0</v>
      </c>
      <c r="Z18" s="54">
        <f>'E.4 MOE SSP'!Z18+'E.3 MOE in TANF'!Z18</f>
        <v>0</v>
      </c>
      <c r="AA18" s="54">
        <f>'E.4 MOE SSP'!AA18+'E.3 MOE in TANF'!AA18</f>
        <v>24844970</v>
      </c>
      <c r="AB18" s="54">
        <f>'E.4 MOE SSP'!AB18+'E.3 MOE in TANF'!AB18</f>
        <v>0</v>
      </c>
      <c r="AC18" s="54">
        <f>'E.4 MOE SSP'!AC18+'E.3 MOE in TANF'!AC18</f>
        <v>0</v>
      </c>
      <c r="AD18" s="54">
        <f>'E.4 MOE SSP'!AD18+'E.3 MOE in TANF'!AD18</f>
        <v>0</v>
      </c>
      <c r="AE18" s="54">
        <f>'E.4 MOE SSP'!AE18+'E.3 MOE in TANF'!AE18</f>
        <v>16734500</v>
      </c>
      <c r="AF18" s="54">
        <f>'E.4 MOE SSP'!AF18+'E.3 MOE in TANF'!AF18</f>
        <v>0</v>
      </c>
      <c r="AG18" s="54">
        <f>'E.4 MOE SSP'!AG18+'E.3 MOE in TANF'!AG18</f>
        <v>0</v>
      </c>
      <c r="AH18" s="54">
        <f>'E.4 MOE SSP'!AH18+'E.3 MOE in TANF'!AH18</f>
        <v>0</v>
      </c>
      <c r="AI18" s="54">
        <f>'E.4 MOE SSP'!AI18+'E.3 MOE in TANF'!AI18</f>
        <v>0</v>
      </c>
      <c r="AJ18" s="54">
        <f>'E.4 MOE SSP'!AJ18+'E.3 MOE in TANF'!AJ18</f>
        <v>0</v>
      </c>
      <c r="AK18" s="54">
        <f>'E.4 MOE SSP'!AK18+'E.3 MOE in TANF'!AK18</f>
        <v>0</v>
      </c>
      <c r="AL18" s="54">
        <f>'E.4 MOE SSP'!AL18+'E.3 MOE in TANF'!AL18</f>
        <v>0</v>
      </c>
      <c r="AM18" s="54">
        <f>'E.4 MOE SSP'!AM18+'E.3 MOE in TANF'!AM18</f>
        <v>3765894</v>
      </c>
      <c r="AN18" s="54">
        <f>'E.4 MOE SSP'!AN18+'E.3 MOE in TANF'!AN18</f>
        <v>385459</v>
      </c>
      <c r="AO18" s="54">
        <f>'E.4 MOE SSP'!AO18+'E.3 MOE in TANF'!AO18</f>
        <v>0</v>
      </c>
      <c r="AP18" s="54">
        <f>'E.4 MOE SSP'!AP18+'E.3 MOE in TANF'!AP18</f>
        <v>3380435</v>
      </c>
      <c r="AQ18" s="54">
        <f>'E.4 MOE SSP'!AQ18+'E.3 MOE in TANF'!AQ18</f>
        <v>57351743</v>
      </c>
      <c r="AR18" s="54">
        <f>'E.4 MOE SSP'!AR18+'E.3 MOE in TANF'!AR18</f>
        <v>121733263</v>
      </c>
      <c r="AS18" s="35"/>
      <c r="AT18" s="35"/>
      <c r="AU18" s="35"/>
      <c r="AV18" s="35"/>
    </row>
    <row r="19" spans="1:48" s="4" customFormat="1" x14ac:dyDescent="0.35">
      <c r="A19" s="52" t="s">
        <v>16</v>
      </c>
      <c r="B19" s="88"/>
      <c r="C19" s="88"/>
      <c r="D19" s="88"/>
      <c r="E19" s="88"/>
      <c r="F19" s="88"/>
      <c r="G19" s="54">
        <f>'E.4 MOE SSP'!G19+'E.3 MOE in TANF'!G19</f>
        <v>28272738</v>
      </c>
      <c r="H19" s="54">
        <f>'E.4 MOE SSP'!H19+'E.3 MOE in TANF'!H19</f>
        <v>28272738</v>
      </c>
      <c r="I19" s="54">
        <f>'E.4 MOE SSP'!I19+'E.3 MOE in TANF'!I19</f>
        <v>0</v>
      </c>
      <c r="J19" s="88"/>
      <c r="K19" s="88"/>
      <c r="L19" s="88"/>
      <c r="M19" s="88"/>
      <c r="N19" s="88"/>
      <c r="O19" s="88"/>
      <c r="P19" s="88"/>
      <c r="Q19" s="88"/>
      <c r="R19" s="54">
        <f>'E.4 MOE SSP'!R19+'E.3 MOE in TANF'!R19</f>
        <v>4474544</v>
      </c>
      <c r="S19" s="54">
        <f>'E.4 MOE SSP'!S19+'E.3 MOE in TANF'!S19</f>
        <v>0</v>
      </c>
      <c r="T19" s="54">
        <f>'E.4 MOE SSP'!T19+'E.3 MOE in TANF'!T19</f>
        <v>0</v>
      </c>
      <c r="U19" s="54">
        <f>'E.4 MOE SSP'!U19+'E.3 MOE in TANF'!U19</f>
        <v>4474544</v>
      </c>
      <c r="V19" s="54">
        <f>'E.4 MOE SSP'!V19+'E.3 MOE in TANF'!V19</f>
        <v>285564</v>
      </c>
      <c r="W19" s="54">
        <f>'E.4 MOE SSP'!W19+'E.3 MOE in TANF'!W19</f>
        <v>6955466</v>
      </c>
      <c r="X19" s="54">
        <f>'E.4 MOE SSP'!X19+'E.3 MOE in TANF'!X19</f>
        <v>6955466</v>
      </c>
      <c r="Y19" s="54">
        <f>'E.4 MOE SSP'!Y19+'E.3 MOE in TANF'!Y19</f>
        <v>0</v>
      </c>
      <c r="Z19" s="54">
        <f>'E.4 MOE SSP'!Z19+'E.3 MOE in TANF'!Z19</f>
        <v>0</v>
      </c>
      <c r="AA19" s="54">
        <f>'E.4 MOE SSP'!AA19+'E.3 MOE in TANF'!AA19</f>
        <v>25389917</v>
      </c>
      <c r="AB19" s="54">
        <f>'E.4 MOE SSP'!AB19+'E.3 MOE in TANF'!AB19</f>
        <v>0</v>
      </c>
      <c r="AC19" s="54">
        <f>'E.4 MOE SSP'!AC19+'E.3 MOE in TANF'!AC19</f>
        <v>0</v>
      </c>
      <c r="AD19" s="54">
        <f>'E.4 MOE SSP'!AD19+'E.3 MOE in TANF'!AD19</f>
        <v>0</v>
      </c>
      <c r="AE19" s="54">
        <f>'E.4 MOE SSP'!AE19+'E.3 MOE in TANF'!AE19</f>
        <v>0</v>
      </c>
      <c r="AF19" s="54">
        <f>'E.4 MOE SSP'!AF19+'E.3 MOE in TANF'!AF19</f>
        <v>0</v>
      </c>
      <c r="AG19" s="54">
        <f>'E.4 MOE SSP'!AG19+'E.3 MOE in TANF'!AG19</f>
        <v>0</v>
      </c>
      <c r="AH19" s="54">
        <f>'E.4 MOE SSP'!AH19+'E.3 MOE in TANF'!AH19</f>
        <v>0</v>
      </c>
      <c r="AI19" s="54">
        <f>'E.4 MOE SSP'!AI19+'E.3 MOE in TANF'!AI19</f>
        <v>0</v>
      </c>
      <c r="AJ19" s="54">
        <f>'E.4 MOE SSP'!AJ19+'E.3 MOE in TANF'!AJ19</f>
        <v>0</v>
      </c>
      <c r="AK19" s="54">
        <f>'E.4 MOE SSP'!AK19+'E.3 MOE in TANF'!AK19</f>
        <v>0</v>
      </c>
      <c r="AL19" s="54">
        <f>'E.4 MOE SSP'!AL19+'E.3 MOE in TANF'!AL19</f>
        <v>0</v>
      </c>
      <c r="AM19" s="54">
        <f>'E.4 MOE SSP'!AM19+'E.3 MOE in TANF'!AM19</f>
        <v>5342568</v>
      </c>
      <c r="AN19" s="54">
        <f>'E.4 MOE SSP'!AN19+'E.3 MOE in TANF'!AN19</f>
        <v>1566636</v>
      </c>
      <c r="AO19" s="54">
        <f>'E.4 MOE SSP'!AO19+'E.3 MOE in TANF'!AO19</f>
        <v>2923790</v>
      </c>
      <c r="AP19" s="54">
        <f>'E.4 MOE SSP'!AP19+'E.3 MOE in TANF'!AP19</f>
        <v>852142</v>
      </c>
      <c r="AQ19" s="54">
        <f>'E.4 MOE SSP'!AQ19+'E.3 MOE in TANF'!AQ19</f>
        <v>0</v>
      </c>
      <c r="AR19" s="54">
        <f>'E.4 MOE SSP'!AR19+'E.3 MOE in TANF'!AR19</f>
        <v>70720797</v>
      </c>
      <c r="AS19" s="35"/>
      <c r="AT19" s="35"/>
      <c r="AU19" s="35"/>
      <c r="AV19" s="35"/>
    </row>
    <row r="20" spans="1:48" s="4" customFormat="1" x14ac:dyDescent="0.35">
      <c r="A20" s="52" t="s">
        <v>69</v>
      </c>
      <c r="B20" s="88"/>
      <c r="C20" s="88"/>
      <c r="D20" s="88"/>
      <c r="E20" s="88"/>
      <c r="F20" s="88"/>
      <c r="G20" s="54">
        <f>'E.4 MOE SSP'!G20+'E.3 MOE in TANF'!G20</f>
        <v>0</v>
      </c>
      <c r="H20" s="54">
        <f>'E.4 MOE SSP'!H20+'E.3 MOE in TANF'!H20</f>
        <v>0</v>
      </c>
      <c r="I20" s="54">
        <f>'E.4 MOE SSP'!I20+'E.3 MOE in TANF'!I20</f>
        <v>0</v>
      </c>
      <c r="J20" s="88"/>
      <c r="K20" s="88"/>
      <c r="L20" s="88"/>
      <c r="M20" s="88"/>
      <c r="N20" s="88"/>
      <c r="O20" s="88"/>
      <c r="P20" s="88"/>
      <c r="Q20" s="88"/>
      <c r="R20" s="54">
        <f>'E.4 MOE SSP'!R20+'E.3 MOE in TANF'!R20</f>
        <v>0</v>
      </c>
      <c r="S20" s="54">
        <f>'E.4 MOE SSP'!S20+'E.3 MOE in TANF'!S20</f>
        <v>0</v>
      </c>
      <c r="T20" s="54">
        <f>'E.4 MOE SSP'!T20+'E.3 MOE in TANF'!T20</f>
        <v>0</v>
      </c>
      <c r="U20" s="54">
        <f>'E.4 MOE SSP'!U20+'E.3 MOE in TANF'!U20</f>
        <v>0</v>
      </c>
      <c r="V20" s="54">
        <f>'E.4 MOE SSP'!V20+'E.3 MOE in TANF'!V20</f>
        <v>0</v>
      </c>
      <c r="W20" s="54">
        <f>'E.4 MOE SSP'!W20+'E.3 MOE in TANF'!W20</f>
        <v>25047880</v>
      </c>
      <c r="X20" s="54">
        <f>'E.4 MOE SSP'!X20+'E.3 MOE in TANF'!X20</f>
        <v>6673024</v>
      </c>
      <c r="Y20" s="54">
        <f>'E.4 MOE SSP'!Y20+'E.3 MOE in TANF'!Y20</f>
        <v>18374856</v>
      </c>
      <c r="Z20" s="54">
        <f>'E.4 MOE SSP'!Z20+'E.3 MOE in TANF'!Z20</f>
        <v>0</v>
      </c>
      <c r="AA20" s="54">
        <f>'E.4 MOE SSP'!AA20+'E.3 MOE in TANF'!AA20</f>
        <v>38493135</v>
      </c>
      <c r="AB20" s="54">
        <f>'E.4 MOE SSP'!AB20+'E.3 MOE in TANF'!AB20</f>
        <v>0</v>
      </c>
      <c r="AC20" s="54">
        <f>'E.4 MOE SSP'!AC20+'E.3 MOE in TANF'!AC20</f>
        <v>0</v>
      </c>
      <c r="AD20" s="54">
        <f>'E.4 MOE SSP'!AD20+'E.3 MOE in TANF'!AD20</f>
        <v>0</v>
      </c>
      <c r="AE20" s="54">
        <f>'E.4 MOE SSP'!AE20+'E.3 MOE in TANF'!AE20</f>
        <v>0</v>
      </c>
      <c r="AF20" s="54">
        <f>'E.4 MOE SSP'!AF20+'E.3 MOE in TANF'!AF20</f>
        <v>0</v>
      </c>
      <c r="AG20" s="54">
        <f>'E.4 MOE SSP'!AG20+'E.3 MOE in TANF'!AG20</f>
        <v>0</v>
      </c>
      <c r="AH20" s="54">
        <f>'E.4 MOE SSP'!AH20+'E.3 MOE in TANF'!AH20</f>
        <v>0</v>
      </c>
      <c r="AI20" s="54">
        <f>'E.4 MOE SSP'!AI20+'E.3 MOE in TANF'!AI20</f>
        <v>0</v>
      </c>
      <c r="AJ20" s="54">
        <f>'E.4 MOE SSP'!AJ20+'E.3 MOE in TANF'!AJ20</f>
        <v>0</v>
      </c>
      <c r="AK20" s="54">
        <f>'E.4 MOE SSP'!AK20+'E.3 MOE in TANF'!AK20</f>
        <v>0</v>
      </c>
      <c r="AL20" s="54">
        <f>'E.4 MOE SSP'!AL20+'E.3 MOE in TANF'!AL20</f>
        <v>0</v>
      </c>
      <c r="AM20" s="54">
        <f>'E.4 MOE SSP'!AM20+'E.3 MOE in TANF'!AM20</f>
        <v>0</v>
      </c>
      <c r="AN20" s="54">
        <f>'E.4 MOE SSP'!AN20+'E.3 MOE in TANF'!AN20</f>
        <v>0</v>
      </c>
      <c r="AO20" s="54">
        <f>'E.4 MOE SSP'!AO20+'E.3 MOE in TANF'!AO20</f>
        <v>0</v>
      </c>
      <c r="AP20" s="54">
        <f>'E.4 MOE SSP'!AP20+'E.3 MOE in TANF'!AP20</f>
        <v>0</v>
      </c>
      <c r="AQ20" s="54">
        <f>'E.4 MOE SSP'!AQ20+'E.3 MOE in TANF'!AQ20</f>
        <v>0</v>
      </c>
      <c r="AR20" s="54">
        <f>'E.4 MOE SSP'!AR20+'E.3 MOE in TANF'!AR20</f>
        <v>63541015</v>
      </c>
      <c r="AS20" s="35"/>
      <c r="AT20" s="35"/>
      <c r="AU20" s="35"/>
      <c r="AV20" s="35"/>
    </row>
    <row r="21" spans="1:48" s="4" customFormat="1" x14ac:dyDescent="0.35">
      <c r="A21" s="52" t="s">
        <v>18</v>
      </c>
      <c r="B21" s="88"/>
      <c r="C21" s="88"/>
      <c r="D21" s="88"/>
      <c r="E21" s="88"/>
      <c r="F21" s="88"/>
      <c r="G21" s="54">
        <f>'E.4 MOE SSP'!G21+'E.3 MOE in TANF'!G21</f>
        <v>36446971</v>
      </c>
      <c r="H21" s="54">
        <f>'E.4 MOE SSP'!H21+'E.3 MOE in TANF'!H21</f>
        <v>19598181</v>
      </c>
      <c r="I21" s="54">
        <f>'E.4 MOE SSP'!I21+'E.3 MOE in TANF'!I21</f>
        <v>16848790</v>
      </c>
      <c r="J21" s="88"/>
      <c r="K21" s="88"/>
      <c r="L21" s="88"/>
      <c r="M21" s="88"/>
      <c r="N21" s="88"/>
      <c r="O21" s="88"/>
      <c r="P21" s="88"/>
      <c r="Q21" s="88"/>
      <c r="R21" s="54">
        <f>'E.4 MOE SSP'!R21+'E.3 MOE in TANF'!R21</f>
        <v>3796289</v>
      </c>
      <c r="S21" s="54">
        <f>'E.4 MOE SSP'!S21+'E.3 MOE in TANF'!S21</f>
        <v>3796289</v>
      </c>
      <c r="T21" s="54">
        <f>'E.4 MOE SSP'!T21+'E.3 MOE in TANF'!T21</f>
        <v>0</v>
      </c>
      <c r="U21" s="54">
        <f>'E.4 MOE SSP'!U21+'E.3 MOE in TANF'!U21</f>
        <v>0</v>
      </c>
      <c r="V21" s="54">
        <f>'E.4 MOE SSP'!V21+'E.3 MOE in TANF'!V21</f>
        <v>0</v>
      </c>
      <c r="W21" s="54">
        <f>'E.4 MOE SSP'!W21+'E.3 MOE in TANF'!W21</f>
        <v>26356163</v>
      </c>
      <c r="X21" s="54">
        <f>'E.4 MOE SSP'!X21+'E.3 MOE in TANF'!X21</f>
        <v>26356163</v>
      </c>
      <c r="Y21" s="54">
        <f>'E.4 MOE SSP'!Y21+'E.3 MOE in TANF'!Y21</f>
        <v>0</v>
      </c>
      <c r="Z21" s="54">
        <f>'E.4 MOE SSP'!Z21+'E.3 MOE in TANF'!Z21</f>
        <v>0</v>
      </c>
      <c r="AA21" s="54">
        <f>'E.4 MOE SSP'!AA21+'E.3 MOE in TANF'!AA21</f>
        <v>0</v>
      </c>
      <c r="AB21" s="54">
        <f>'E.4 MOE SSP'!AB21+'E.3 MOE in TANF'!AB21</f>
        <v>0</v>
      </c>
      <c r="AC21" s="54">
        <f>'E.4 MOE SSP'!AC21+'E.3 MOE in TANF'!AC21</f>
        <v>0</v>
      </c>
      <c r="AD21" s="54">
        <f>'E.4 MOE SSP'!AD21+'E.3 MOE in TANF'!AD21</f>
        <v>1370330</v>
      </c>
      <c r="AE21" s="54">
        <f>'E.4 MOE SSP'!AE21+'E.3 MOE in TANF'!AE21</f>
        <v>0</v>
      </c>
      <c r="AF21" s="54">
        <f>'E.4 MOE SSP'!AF21+'E.3 MOE in TANF'!AF21</f>
        <v>0</v>
      </c>
      <c r="AG21" s="54">
        <f>'E.4 MOE SSP'!AG21+'E.3 MOE in TANF'!AG21</f>
        <v>5013343</v>
      </c>
      <c r="AH21" s="54">
        <f>'E.4 MOE SSP'!AH21+'E.3 MOE in TANF'!AH21</f>
        <v>0</v>
      </c>
      <c r="AI21" s="54">
        <f>'E.4 MOE SSP'!AI21+'E.3 MOE in TANF'!AI21</f>
        <v>0</v>
      </c>
      <c r="AJ21" s="54">
        <f>'E.4 MOE SSP'!AJ21+'E.3 MOE in TANF'!AJ21</f>
        <v>0</v>
      </c>
      <c r="AK21" s="54">
        <f>'E.4 MOE SSP'!AK21+'E.3 MOE in TANF'!AK21</f>
        <v>0</v>
      </c>
      <c r="AL21" s="54">
        <f>'E.4 MOE SSP'!AL21+'E.3 MOE in TANF'!AL21</f>
        <v>0</v>
      </c>
      <c r="AM21" s="54">
        <f>'E.4 MOE SSP'!AM21+'E.3 MOE in TANF'!AM21</f>
        <v>155189</v>
      </c>
      <c r="AN21" s="54">
        <f>'E.4 MOE SSP'!AN21+'E.3 MOE in TANF'!AN21</f>
        <v>154963</v>
      </c>
      <c r="AO21" s="54">
        <f>'E.4 MOE SSP'!AO21+'E.3 MOE in TANF'!AO21</f>
        <v>0</v>
      </c>
      <c r="AP21" s="54">
        <f>'E.4 MOE SSP'!AP21+'E.3 MOE in TANF'!AP21</f>
        <v>226</v>
      </c>
      <c r="AQ21" s="54">
        <f>'E.4 MOE SSP'!AQ21+'E.3 MOE in TANF'!AQ21</f>
        <v>0</v>
      </c>
      <c r="AR21" s="54">
        <f>'E.4 MOE SSP'!AR21+'E.3 MOE in TANF'!AR21</f>
        <v>73138285</v>
      </c>
      <c r="AS21" s="35"/>
      <c r="AT21" s="35"/>
      <c r="AU21" s="35"/>
      <c r="AV21" s="35"/>
    </row>
    <row r="22" spans="1:48" s="4" customFormat="1" x14ac:dyDescent="0.35">
      <c r="A22" s="52" t="s">
        <v>70</v>
      </c>
      <c r="B22" s="88"/>
      <c r="C22" s="88"/>
      <c r="D22" s="88"/>
      <c r="E22" s="88"/>
      <c r="F22" s="88"/>
      <c r="G22" s="54">
        <f>'E.4 MOE SSP'!G22+'E.3 MOE in TANF'!G22</f>
        <v>0</v>
      </c>
      <c r="H22" s="54">
        <f>'E.4 MOE SSP'!H22+'E.3 MOE in TANF'!H22</f>
        <v>0</v>
      </c>
      <c r="I22" s="54">
        <f>'E.4 MOE SSP'!I22+'E.3 MOE in TANF'!I22</f>
        <v>0</v>
      </c>
      <c r="J22" s="88"/>
      <c r="K22" s="88"/>
      <c r="L22" s="88"/>
      <c r="M22" s="88"/>
      <c r="N22" s="88"/>
      <c r="O22" s="88"/>
      <c r="P22" s="88"/>
      <c r="Q22" s="88"/>
      <c r="R22" s="54">
        <f>'E.4 MOE SSP'!R22+'E.3 MOE in TANF'!R22</f>
        <v>31403007</v>
      </c>
      <c r="S22" s="54">
        <f>'E.4 MOE SSP'!S22+'E.3 MOE in TANF'!S22</f>
        <v>0</v>
      </c>
      <c r="T22" s="54">
        <f>'E.4 MOE SSP'!T22+'E.3 MOE in TANF'!T22</f>
        <v>31403007</v>
      </c>
      <c r="U22" s="54">
        <f>'E.4 MOE SSP'!U22+'E.3 MOE in TANF'!U22</f>
        <v>0</v>
      </c>
      <c r="V22" s="54">
        <f>'E.4 MOE SSP'!V22+'E.3 MOE in TANF'!V22</f>
        <v>0</v>
      </c>
      <c r="W22" s="54">
        <f>'E.4 MOE SSP'!W22+'E.3 MOE in TANF'!W22</f>
        <v>18886007</v>
      </c>
      <c r="X22" s="54">
        <f>'E.4 MOE SSP'!X22+'E.3 MOE in TANF'!X22</f>
        <v>12652756</v>
      </c>
      <c r="Y22" s="54">
        <f>'E.4 MOE SSP'!Y22+'E.3 MOE in TANF'!Y22</f>
        <v>6233251</v>
      </c>
      <c r="Z22" s="54">
        <f>'E.4 MOE SSP'!Z22+'E.3 MOE in TANF'!Z22</f>
        <v>0</v>
      </c>
      <c r="AA22" s="54">
        <f>'E.4 MOE SSP'!AA22+'E.3 MOE in TANF'!AA22</f>
        <v>19932982</v>
      </c>
      <c r="AB22" s="54">
        <f>'E.4 MOE SSP'!AB22+'E.3 MOE in TANF'!AB22</f>
        <v>0</v>
      </c>
      <c r="AC22" s="54">
        <f>'E.4 MOE SSP'!AC22+'E.3 MOE in TANF'!AC22</f>
        <v>0</v>
      </c>
      <c r="AD22" s="54">
        <f>'E.4 MOE SSP'!AD22+'E.3 MOE in TANF'!AD22</f>
        <v>0</v>
      </c>
      <c r="AE22" s="54">
        <f>'E.4 MOE SSP'!AE22+'E.3 MOE in TANF'!AE22</f>
        <v>0</v>
      </c>
      <c r="AF22" s="54">
        <f>'E.4 MOE SSP'!AF22+'E.3 MOE in TANF'!AF22</f>
        <v>0</v>
      </c>
      <c r="AG22" s="54">
        <f>'E.4 MOE SSP'!AG22+'E.3 MOE in TANF'!AG22</f>
        <v>0</v>
      </c>
      <c r="AH22" s="54">
        <f>'E.4 MOE SSP'!AH22+'E.3 MOE in TANF'!AH22</f>
        <v>0</v>
      </c>
      <c r="AI22" s="54">
        <f>'E.4 MOE SSP'!AI22+'E.3 MOE in TANF'!AI22</f>
        <v>0</v>
      </c>
      <c r="AJ22" s="54">
        <f>'E.4 MOE SSP'!AJ22+'E.3 MOE in TANF'!AJ22</f>
        <v>0</v>
      </c>
      <c r="AK22" s="54">
        <f>'E.4 MOE SSP'!AK22+'E.3 MOE in TANF'!AK22</f>
        <v>0</v>
      </c>
      <c r="AL22" s="54">
        <f>'E.4 MOE SSP'!AL22+'E.3 MOE in TANF'!AL22</f>
        <v>0</v>
      </c>
      <c r="AM22" s="54">
        <f>'E.4 MOE SSP'!AM22+'E.3 MOE in TANF'!AM22</f>
        <v>0</v>
      </c>
      <c r="AN22" s="54">
        <f>'E.4 MOE SSP'!AN22+'E.3 MOE in TANF'!AN22</f>
        <v>0</v>
      </c>
      <c r="AO22" s="54">
        <f>'E.4 MOE SSP'!AO22+'E.3 MOE in TANF'!AO22</f>
        <v>0</v>
      </c>
      <c r="AP22" s="54">
        <f>'E.4 MOE SSP'!AP22+'E.3 MOE in TANF'!AP22</f>
        <v>0</v>
      </c>
      <c r="AQ22" s="54">
        <f>'E.4 MOE SSP'!AQ22+'E.3 MOE in TANF'!AQ22</f>
        <v>0</v>
      </c>
      <c r="AR22" s="54">
        <f>'E.4 MOE SSP'!AR22+'E.3 MOE in TANF'!AR22</f>
        <v>70221996</v>
      </c>
      <c r="AS22" s="35"/>
      <c r="AT22" s="35"/>
      <c r="AU22" s="35"/>
      <c r="AV22" s="35"/>
    </row>
    <row r="23" spans="1:48" s="4" customFormat="1" x14ac:dyDescent="0.35">
      <c r="A23" s="52" t="s">
        <v>20</v>
      </c>
      <c r="B23" s="88"/>
      <c r="C23" s="88"/>
      <c r="D23" s="88"/>
      <c r="E23" s="88"/>
      <c r="F23" s="88"/>
      <c r="G23" s="54">
        <f>'E.4 MOE SSP'!G23+'E.3 MOE in TANF'!G23</f>
        <v>20743245</v>
      </c>
      <c r="H23" s="54">
        <f>'E.4 MOE SSP'!H23+'E.3 MOE in TANF'!H23</f>
        <v>20743245</v>
      </c>
      <c r="I23" s="54">
        <f>'E.4 MOE SSP'!I23+'E.3 MOE in TANF'!I23</f>
        <v>0</v>
      </c>
      <c r="J23" s="88"/>
      <c r="K23" s="88"/>
      <c r="L23" s="88"/>
      <c r="M23" s="88"/>
      <c r="N23" s="88"/>
      <c r="O23" s="88"/>
      <c r="P23" s="88"/>
      <c r="Q23" s="88"/>
      <c r="R23" s="54">
        <f>'E.4 MOE SSP'!R23+'E.3 MOE in TANF'!R23</f>
        <v>532506</v>
      </c>
      <c r="S23" s="54">
        <f>'E.4 MOE SSP'!S23+'E.3 MOE in TANF'!S23</f>
        <v>0</v>
      </c>
      <c r="T23" s="54">
        <f>'E.4 MOE SSP'!T23+'E.3 MOE in TANF'!T23</f>
        <v>532506</v>
      </c>
      <c r="U23" s="54">
        <f>'E.4 MOE SSP'!U23+'E.3 MOE in TANF'!U23</f>
        <v>0</v>
      </c>
      <c r="V23" s="54">
        <f>'E.4 MOE SSP'!V23+'E.3 MOE in TANF'!V23</f>
        <v>240222</v>
      </c>
      <c r="W23" s="54">
        <f>'E.4 MOE SSP'!W23+'E.3 MOE in TANF'!W23</f>
        <v>1764267</v>
      </c>
      <c r="X23" s="54">
        <f>'E.4 MOE SSP'!X23+'E.3 MOE in TANF'!X23</f>
        <v>1764267</v>
      </c>
      <c r="Y23" s="54">
        <f>'E.4 MOE SSP'!Y23+'E.3 MOE in TANF'!Y23</f>
        <v>0</v>
      </c>
      <c r="Z23" s="54">
        <f>'E.4 MOE SSP'!Z23+'E.3 MOE in TANF'!Z23</f>
        <v>0</v>
      </c>
      <c r="AA23" s="54">
        <f>'E.4 MOE SSP'!AA23+'E.3 MOE in TANF'!AA23</f>
        <v>0</v>
      </c>
      <c r="AB23" s="54">
        <f>'E.4 MOE SSP'!AB23+'E.3 MOE in TANF'!AB23</f>
        <v>539378</v>
      </c>
      <c r="AC23" s="54">
        <f>'E.4 MOE SSP'!AC23+'E.3 MOE in TANF'!AC23</f>
        <v>3601610</v>
      </c>
      <c r="AD23" s="54">
        <f>'E.4 MOE SSP'!AD23+'E.3 MOE in TANF'!AD23</f>
        <v>0</v>
      </c>
      <c r="AE23" s="54">
        <f>'E.4 MOE SSP'!AE23+'E.3 MOE in TANF'!AE23</f>
        <v>5162268</v>
      </c>
      <c r="AF23" s="54">
        <f>'E.4 MOE SSP'!AF23+'E.3 MOE in TANF'!AF23</f>
        <v>0</v>
      </c>
      <c r="AG23" s="54">
        <f>'E.4 MOE SSP'!AG23+'E.3 MOE in TANF'!AG23</f>
        <v>0</v>
      </c>
      <c r="AH23" s="54">
        <f>'E.4 MOE SSP'!AH23+'E.3 MOE in TANF'!AH23</f>
        <v>3675334</v>
      </c>
      <c r="AI23" s="54">
        <f>'E.4 MOE SSP'!AI23+'E.3 MOE in TANF'!AI23</f>
        <v>0</v>
      </c>
      <c r="AJ23" s="54">
        <f>'E.4 MOE SSP'!AJ23+'E.3 MOE in TANF'!AJ23</f>
        <v>0</v>
      </c>
      <c r="AK23" s="54">
        <f>'E.4 MOE SSP'!AK23+'E.3 MOE in TANF'!AK23</f>
        <v>3675334</v>
      </c>
      <c r="AL23" s="54">
        <f>'E.4 MOE SSP'!AL23+'E.3 MOE in TANF'!AL23</f>
        <v>0</v>
      </c>
      <c r="AM23" s="54">
        <f>'E.4 MOE SSP'!AM23+'E.3 MOE in TANF'!AM23</f>
        <v>1265113</v>
      </c>
      <c r="AN23" s="54">
        <f>'E.4 MOE SSP'!AN23+'E.3 MOE in TANF'!AN23</f>
        <v>1264968</v>
      </c>
      <c r="AO23" s="54">
        <f>'E.4 MOE SSP'!AO23+'E.3 MOE in TANF'!AO23</f>
        <v>145</v>
      </c>
      <c r="AP23" s="54">
        <f>'E.4 MOE SSP'!AP23+'E.3 MOE in TANF'!AP23</f>
        <v>0</v>
      </c>
      <c r="AQ23" s="54">
        <f>'E.4 MOE SSP'!AQ23+'E.3 MOE in TANF'!AQ23</f>
        <v>0</v>
      </c>
      <c r="AR23" s="54">
        <f>'E.4 MOE SSP'!AR23+'E.3 MOE in TANF'!AR23</f>
        <v>37523943</v>
      </c>
      <c r="AS23" s="35"/>
      <c r="AT23" s="35"/>
      <c r="AU23" s="35"/>
      <c r="AV23" s="35"/>
    </row>
    <row r="24" spans="1:48" s="4" customFormat="1" x14ac:dyDescent="0.35">
      <c r="A24" s="52" t="s">
        <v>21</v>
      </c>
      <c r="B24" s="88"/>
      <c r="C24" s="88"/>
      <c r="D24" s="88"/>
      <c r="E24" s="88"/>
      <c r="F24" s="88"/>
      <c r="G24" s="54">
        <f>'E.4 MOE SSP'!G24+'E.3 MOE in TANF'!G24</f>
        <v>6570816</v>
      </c>
      <c r="H24" s="54">
        <f>'E.4 MOE SSP'!H24+'E.3 MOE in TANF'!H24</f>
        <v>6570816</v>
      </c>
      <c r="I24" s="54">
        <f>'E.4 MOE SSP'!I24+'E.3 MOE in TANF'!I24</f>
        <v>0</v>
      </c>
      <c r="J24" s="88"/>
      <c r="K24" s="88"/>
      <c r="L24" s="88"/>
      <c r="M24" s="88"/>
      <c r="N24" s="88"/>
      <c r="O24" s="88"/>
      <c r="P24" s="88"/>
      <c r="Q24" s="88"/>
      <c r="R24" s="54">
        <f>'E.4 MOE SSP'!R24+'E.3 MOE in TANF'!R24</f>
        <v>91170</v>
      </c>
      <c r="S24" s="54">
        <f>'E.4 MOE SSP'!S24+'E.3 MOE in TANF'!S24</f>
        <v>17</v>
      </c>
      <c r="T24" s="54">
        <f>'E.4 MOE SSP'!T24+'E.3 MOE in TANF'!T24</f>
        <v>0</v>
      </c>
      <c r="U24" s="54">
        <f>'E.4 MOE SSP'!U24+'E.3 MOE in TANF'!U24</f>
        <v>91153</v>
      </c>
      <c r="V24" s="54">
        <f>'E.4 MOE SSP'!V24+'E.3 MOE in TANF'!V24</f>
        <v>0</v>
      </c>
      <c r="W24" s="54">
        <f>'E.4 MOE SSP'!W24+'E.3 MOE in TANF'!W24</f>
        <v>76945172</v>
      </c>
      <c r="X24" s="54">
        <f>'E.4 MOE SSP'!X24+'E.3 MOE in TANF'!X24</f>
        <v>415229</v>
      </c>
      <c r="Y24" s="54">
        <f>'E.4 MOE SSP'!Y24+'E.3 MOE in TANF'!Y24</f>
        <v>76529943</v>
      </c>
      <c r="Z24" s="54">
        <f>'E.4 MOE SSP'!Z24+'E.3 MOE in TANF'!Z24</f>
        <v>0</v>
      </c>
      <c r="AA24" s="54">
        <f>'E.4 MOE SSP'!AA24+'E.3 MOE in TANF'!AA24</f>
        <v>154132763</v>
      </c>
      <c r="AB24" s="54">
        <f>'E.4 MOE SSP'!AB24+'E.3 MOE in TANF'!AB24</f>
        <v>0</v>
      </c>
      <c r="AC24" s="54">
        <f>'E.4 MOE SSP'!AC24+'E.3 MOE in TANF'!AC24</f>
        <v>21895959</v>
      </c>
      <c r="AD24" s="54">
        <f>'E.4 MOE SSP'!AD24+'E.3 MOE in TANF'!AD24</f>
        <v>0</v>
      </c>
      <c r="AE24" s="54">
        <f>'E.4 MOE SSP'!AE24+'E.3 MOE in TANF'!AE24</f>
        <v>0</v>
      </c>
      <c r="AF24" s="54">
        <f>'E.4 MOE SSP'!AF24+'E.3 MOE in TANF'!AF24</f>
        <v>0</v>
      </c>
      <c r="AG24" s="54">
        <f>'E.4 MOE SSP'!AG24+'E.3 MOE in TANF'!AG24</f>
        <v>0</v>
      </c>
      <c r="AH24" s="54">
        <f>'E.4 MOE SSP'!AH24+'E.3 MOE in TANF'!AH24</f>
        <v>7941</v>
      </c>
      <c r="AI24" s="54">
        <f>'E.4 MOE SSP'!AI24+'E.3 MOE in TANF'!AI24</f>
        <v>7941</v>
      </c>
      <c r="AJ24" s="54">
        <f>'E.4 MOE SSP'!AJ24+'E.3 MOE in TANF'!AJ24</f>
        <v>0</v>
      </c>
      <c r="AK24" s="54">
        <f>'E.4 MOE SSP'!AK24+'E.3 MOE in TANF'!AK24</f>
        <v>0</v>
      </c>
      <c r="AL24" s="54">
        <f>'E.4 MOE SSP'!AL24+'E.3 MOE in TANF'!AL24</f>
        <v>0</v>
      </c>
      <c r="AM24" s="54">
        <f>'E.4 MOE SSP'!AM24+'E.3 MOE in TANF'!AM24</f>
        <v>745069</v>
      </c>
      <c r="AN24" s="54">
        <f>'E.4 MOE SSP'!AN24+'E.3 MOE in TANF'!AN24</f>
        <v>461223</v>
      </c>
      <c r="AO24" s="54">
        <f>'E.4 MOE SSP'!AO24+'E.3 MOE in TANF'!AO24</f>
        <v>87521</v>
      </c>
      <c r="AP24" s="54">
        <f>'E.4 MOE SSP'!AP24+'E.3 MOE in TANF'!AP24</f>
        <v>196325</v>
      </c>
      <c r="AQ24" s="54">
        <f>'E.4 MOE SSP'!AQ24+'E.3 MOE in TANF'!AQ24</f>
        <v>0</v>
      </c>
      <c r="AR24" s="54">
        <f>'E.4 MOE SSP'!AR24+'E.3 MOE in TANF'!AR24</f>
        <v>260388890</v>
      </c>
      <c r="AS24" s="35"/>
      <c r="AT24" s="35"/>
      <c r="AU24" s="35"/>
      <c r="AV24" s="35"/>
    </row>
    <row r="25" spans="1:48" s="4" customFormat="1" x14ac:dyDescent="0.35">
      <c r="A25" s="52" t="s">
        <v>22</v>
      </c>
      <c r="B25" s="88"/>
      <c r="C25" s="88"/>
      <c r="D25" s="88"/>
      <c r="E25" s="88"/>
      <c r="F25" s="88"/>
      <c r="G25" s="54">
        <f>'E.4 MOE SSP'!G25+'E.3 MOE in TANF'!G25</f>
        <v>184392808</v>
      </c>
      <c r="H25" s="54">
        <f>'E.4 MOE SSP'!H25+'E.3 MOE in TANF'!H25</f>
        <v>184392808</v>
      </c>
      <c r="I25" s="54">
        <f>'E.4 MOE SSP'!I25+'E.3 MOE in TANF'!I25</f>
        <v>0</v>
      </c>
      <c r="J25" s="88"/>
      <c r="K25" s="88"/>
      <c r="L25" s="88"/>
      <c r="M25" s="88"/>
      <c r="N25" s="88"/>
      <c r="O25" s="88"/>
      <c r="P25" s="88"/>
      <c r="Q25" s="88"/>
      <c r="R25" s="54">
        <f>'E.4 MOE SSP'!R25+'E.3 MOE in TANF'!R25</f>
        <v>13739770</v>
      </c>
      <c r="S25" s="54">
        <f>'E.4 MOE SSP'!S25+'E.3 MOE in TANF'!S25</f>
        <v>0</v>
      </c>
      <c r="T25" s="54">
        <f>'E.4 MOE SSP'!T25+'E.3 MOE in TANF'!T25</f>
        <v>5031822</v>
      </c>
      <c r="U25" s="54">
        <f>'E.4 MOE SSP'!U25+'E.3 MOE in TANF'!U25</f>
        <v>8707948</v>
      </c>
      <c r="V25" s="54">
        <f>'E.4 MOE SSP'!V25+'E.3 MOE in TANF'!V25</f>
        <v>6555030</v>
      </c>
      <c r="W25" s="54">
        <f>'E.4 MOE SSP'!W25+'E.3 MOE in TANF'!W25</f>
        <v>44973368</v>
      </c>
      <c r="X25" s="54">
        <f>'E.4 MOE SSP'!X25+'E.3 MOE in TANF'!X25</f>
        <v>44973368</v>
      </c>
      <c r="Y25" s="54">
        <f>'E.4 MOE SSP'!Y25+'E.3 MOE in TANF'!Y25</f>
        <v>0</v>
      </c>
      <c r="Z25" s="54">
        <f>'E.4 MOE SSP'!Z25+'E.3 MOE in TANF'!Z25</f>
        <v>0</v>
      </c>
      <c r="AA25" s="54">
        <f>'E.4 MOE SSP'!AA25+'E.3 MOE in TANF'!AA25</f>
        <v>220171915</v>
      </c>
      <c r="AB25" s="54">
        <f>'E.4 MOE SSP'!AB25+'E.3 MOE in TANF'!AB25</f>
        <v>0</v>
      </c>
      <c r="AC25" s="54">
        <f>'E.4 MOE SSP'!AC25+'E.3 MOE in TANF'!AC25</f>
        <v>103343991</v>
      </c>
      <c r="AD25" s="54">
        <f>'E.4 MOE SSP'!AD25+'E.3 MOE in TANF'!AD25</f>
        <v>14689697</v>
      </c>
      <c r="AE25" s="54">
        <f>'E.4 MOE SSP'!AE25+'E.3 MOE in TANF'!AE25</f>
        <v>0</v>
      </c>
      <c r="AF25" s="54">
        <f>'E.4 MOE SSP'!AF25+'E.3 MOE in TANF'!AF25</f>
        <v>11839872</v>
      </c>
      <c r="AG25" s="54">
        <f>'E.4 MOE SSP'!AG25+'E.3 MOE in TANF'!AG25</f>
        <v>0</v>
      </c>
      <c r="AH25" s="54">
        <f>'E.4 MOE SSP'!AH25+'E.3 MOE in TANF'!AH25</f>
        <v>6558900</v>
      </c>
      <c r="AI25" s="54">
        <f>'E.4 MOE SSP'!AI25+'E.3 MOE in TANF'!AI25</f>
        <v>6558900</v>
      </c>
      <c r="AJ25" s="54">
        <f>'E.4 MOE SSP'!AJ25+'E.3 MOE in TANF'!AJ25</f>
        <v>0</v>
      </c>
      <c r="AK25" s="54">
        <f>'E.4 MOE SSP'!AK25+'E.3 MOE in TANF'!AK25</f>
        <v>0</v>
      </c>
      <c r="AL25" s="54">
        <f>'E.4 MOE SSP'!AL25+'E.3 MOE in TANF'!AL25</f>
        <v>0</v>
      </c>
      <c r="AM25" s="54">
        <f>'E.4 MOE SSP'!AM25+'E.3 MOE in TANF'!AM25</f>
        <v>33134559</v>
      </c>
      <c r="AN25" s="54">
        <f>'E.4 MOE SSP'!AN25+'E.3 MOE in TANF'!AN25</f>
        <v>33134559</v>
      </c>
      <c r="AO25" s="54">
        <f>'E.4 MOE SSP'!AO25+'E.3 MOE in TANF'!AO25</f>
        <v>0</v>
      </c>
      <c r="AP25" s="54">
        <f>'E.4 MOE SSP'!AP25+'E.3 MOE in TANF'!AP25</f>
        <v>0</v>
      </c>
      <c r="AQ25" s="54">
        <f>'E.4 MOE SSP'!AQ25+'E.3 MOE in TANF'!AQ25</f>
        <v>0</v>
      </c>
      <c r="AR25" s="54">
        <f>'E.4 MOE SSP'!AR25+'E.3 MOE in TANF'!AR25</f>
        <v>639399910</v>
      </c>
      <c r="AS25" s="35"/>
      <c r="AT25" s="35"/>
      <c r="AU25" s="35"/>
      <c r="AV25" s="35"/>
    </row>
    <row r="26" spans="1:48" s="4" customFormat="1" x14ac:dyDescent="0.35">
      <c r="A26" s="52" t="s">
        <v>23</v>
      </c>
      <c r="B26" s="88"/>
      <c r="C26" s="88"/>
      <c r="D26" s="88"/>
      <c r="E26" s="88"/>
      <c r="F26" s="88"/>
      <c r="G26" s="54">
        <f>'E.4 MOE SSP'!G26+'E.3 MOE in TANF'!G26</f>
        <v>10190371</v>
      </c>
      <c r="H26" s="54">
        <f>'E.4 MOE SSP'!H26+'E.3 MOE in TANF'!H26</f>
        <v>10190371</v>
      </c>
      <c r="I26" s="54">
        <f>'E.4 MOE SSP'!I26+'E.3 MOE in TANF'!I26</f>
        <v>0</v>
      </c>
      <c r="J26" s="88"/>
      <c r="K26" s="88"/>
      <c r="L26" s="88"/>
      <c r="M26" s="88"/>
      <c r="N26" s="88"/>
      <c r="O26" s="88"/>
      <c r="P26" s="88"/>
      <c r="Q26" s="88"/>
      <c r="R26" s="54">
        <f>'E.4 MOE SSP'!R26+'E.3 MOE in TANF'!R26</f>
        <v>65567</v>
      </c>
      <c r="S26" s="54">
        <f>'E.4 MOE SSP'!S26+'E.3 MOE in TANF'!S26</f>
        <v>4297</v>
      </c>
      <c r="T26" s="54">
        <f>'E.4 MOE SSP'!T26+'E.3 MOE in TANF'!T26</f>
        <v>61270</v>
      </c>
      <c r="U26" s="54">
        <f>'E.4 MOE SSP'!U26+'E.3 MOE in TANF'!U26</f>
        <v>0</v>
      </c>
      <c r="V26" s="54">
        <f>'E.4 MOE SSP'!V26+'E.3 MOE in TANF'!V26</f>
        <v>4357008</v>
      </c>
      <c r="W26" s="54">
        <f>'E.4 MOE SSP'!W26+'E.3 MOE in TANF'!W26</f>
        <v>210941789</v>
      </c>
      <c r="X26" s="54">
        <f>'E.4 MOE SSP'!X26+'E.3 MOE in TANF'!X26</f>
        <v>19529091</v>
      </c>
      <c r="Y26" s="54">
        <f>'E.4 MOE SSP'!Y26+'E.3 MOE in TANF'!Y26</f>
        <v>191412698</v>
      </c>
      <c r="Z26" s="54">
        <f>'E.4 MOE SSP'!Z26+'E.3 MOE in TANF'!Z26</f>
        <v>0</v>
      </c>
      <c r="AA26" s="54">
        <f>'E.4 MOE SSP'!AA26+'E.3 MOE in TANF'!AA26</f>
        <v>43518179</v>
      </c>
      <c r="AB26" s="54">
        <f>'E.4 MOE SSP'!AB26+'E.3 MOE in TANF'!AB26</f>
        <v>0</v>
      </c>
      <c r="AC26" s="54">
        <f>'E.4 MOE SSP'!AC26+'E.3 MOE in TANF'!AC26</f>
        <v>6151078</v>
      </c>
      <c r="AD26" s="54">
        <f>'E.4 MOE SSP'!AD26+'E.3 MOE in TANF'!AD26</f>
        <v>0</v>
      </c>
      <c r="AE26" s="54">
        <f>'E.4 MOE SSP'!AE26+'E.3 MOE in TANF'!AE26</f>
        <v>240226458</v>
      </c>
      <c r="AF26" s="54">
        <f>'E.4 MOE SSP'!AF26+'E.3 MOE in TANF'!AF26</f>
        <v>0</v>
      </c>
      <c r="AG26" s="54">
        <f>'E.4 MOE SSP'!AG26+'E.3 MOE in TANF'!AG26</f>
        <v>0</v>
      </c>
      <c r="AH26" s="54">
        <f>'E.4 MOE SSP'!AH26+'E.3 MOE in TANF'!AH26</f>
        <v>6030402</v>
      </c>
      <c r="AI26" s="54">
        <f>'E.4 MOE SSP'!AI26+'E.3 MOE in TANF'!AI26</f>
        <v>6030402</v>
      </c>
      <c r="AJ26" s="54">
        <f>'E.4 MOE SSP'!AJ26+'E.3 MOE in TANF'!AJ26</f>
        <v>0</v>
      </c>
      <c r="AK26" s="54">
        <f>'E.4 MOE SSP'!AK26+'E.3 MOE in TANF'!AK26</f>
        <v>0</v>
      </c>
      <c r="AL26" s="54">
        <f>'E.4 MOE SSP'!AL26+'E.3 MOE in TANF'!AL26</f>
        <v>0</v>
      </c>
      <c r="AM26" s="54">
        <f>'E.4 MOE SSP'!AM26+'E.3 MOE in TANF'!AM26</f>
        <v>41308312</v>
      </c>
      <c r="AN26" s="54">
        <f>'E.4 MOE SSP'!AN26+'E.3 MOE in TANF'!AN26</f>
        <v>8792272</v>
      </c>
      <c r="AO26" s="54">
        <f>'E.4 MOE SSP'!AO26+'E.3 MOE in TANF'!AO26</f>
        <v>32453548</v>
      </c>
      <c r="AP26" s="54">
        <f>'E.4 MOE SSP'!AP26+'E.3 MOE in TANF'!AP26</f>
        <v>62492</v>
      </c>
      <c r="AQ26" s="54">
        <f>'E.4 MOE SSP'!AQ26+'E.3 MOE in TANF'!AQ26</f>
        <v>0</v>
      </c>
      <c r="AR26" s="54">
        <f>'E.4 MOE SSP'!AR26+'E.3 MOE in TANF'!AR26</f>
        <v>562789164</v>
      </c>
      <c r="AS26" s="35"/>
      <c r="AT26" s="35"/>
      <c r="AU26" s="35"/>
      <c r="AV26" s="35"/>
    </row>
    <row r="27" spans="1:48" s="4" customFormat="1" x14ac:dyDescent="0.35">
      <c r="A27" s="52" t="s">
        <v>24</v>
      </c>
      <c r="B27" s="88"/>
      <c r="C27" s="88"/>
      <c r="D27" s="88"/>
      <c r="E27" s="88"/>
      <c r="F27" s="88"/>
      <c r="G27" s="54">
        <f>'E.4 MOE SSP'!G27+'E.3 MOE in TANF'!G27</f>
        <v>36650168</v>
      </c>
      <c r="H27" s="54">
        <f>'E.4 MOE SSP'!H27+'E.3 MOE in TANF'!H27</f>
        <v>36650168</v>
      </c>
      <c r="I27" s="54">
        <f>'E.4 MOE SSP'!I27+'E.3 MOE in TANF'!I27</f>
        <v>0</v>
      </c>
      <c r="J27" s="88"/>
      <c r="K27" s="88"/>
      <c r="L27" s="88"/>
      <c r="M27" s="88"/>
      <c r="N27" s="88"/>
      <c r="O27" s="88"/>
      <c r="P27" s="88"/>
      <c r="Q27" s="88"/>
      <c r="R27" s="54">
        <f>'E.4 MOE SSP'!R27+'E.3 MOE in TANF'!R27</f>
        <v>7550156</v>
      </c>
      <c r="S27" s="54">
        <f>'E.4 MOE SSP'!S27+'E.3 MOE in TANF'!S27</f>
        <v>0</v>
      </c>
      <c r="T27" s="54">
        <f>'E.4 MOE SSP'!T27+'E.3 MOE in TANF'!T27</f>
        <v>0</v>
      </c>
      <c r="U27" s="54">
        <f>'E.4 MOE SSP'!U27+'E.3 MOE in TANF'!U27</f>
        <v>7550156</v>
      </c>
      <c r="V27" s="54">
        <f>'E.4 MOE SSP'!V27+'E.3 MOE in TANF'!V27</f>
        <v>0</v>
      </c>
      <c r="W27" s="54">
        <f>'E.4 MOE SSP'!W27+'E.3 MOE in TANF'!W27</f>
        <v>112907456</v>
      </c>
      <c r="X27" s="54">
        <f>'E.4 MOE SSP'!X27+'E.3 MOE in TANF'!X27</f>
        <v>107207456</v>
      </c>
      <c r="Y27" s="54">
        <f>'E.4 MOE SSP'!Y27+'E.3 MOE in TANF'!Y27</f>
        <v>5700000</v>
      </c>
      <c r="Z27" s="54">
        <f>'E.4 MOE SSP'!Z27+'E.3 MOE in TANF'!Z27</f>
        <v>0</v>
      </c>
      <c r="AA27" s="54">
        <f>'E.4 MOE SSP'!AA27+'E.3 MOE in TANF'!AA27</f>
        <v>170906698</v>
      </c>
      <c r="AB27" s="54">
        <f>'E.4 MOE SSP'!AB27+'E.3 MOE in TANF'!AB27</f>
        <v>6970062</v>
      </c>
      <c r="AC27" s="54">
        <f>'E.4 MOE SSP'!AC27+'E.3 MOE in TANF'!AC27</f>
        <v>231024</v>
      </c>
      <c r="AD27" s="54">
        <f>'E.4 MOE SSP'!AD27+'E.3 MOE in TANF'!AD27</f>
        <v>0</v>
      </c>
      <c r="AE27" s="54">
        <f>'E.4 MOE SSP'!AE27+'E.3 MOE in TANF'!AE27</f>
        <v>0</v>
      </c>
      <c r="AF27" s="54">
        <f>'E.4 MOE SSP'!AF27+'E.3 MOE in TANF'!AF27</f>
        <v>0</v>
      </c>
      <c r="AG27" s="54">
        <f>'E.4 MOE SSP'!AG27+'E.3 MOE in TANF'!AG27</f>
        <v>0</v>
      </c>
      <c r="AH27" s="54">
        <f>'E.4 MOE SSP'!AH27+'E.3 MOE in TANF'!AH27</f>
        <v>0</v>
      </c>
      <c r="AI27" s="54">
        <f>'E.4 MOE SSP'!AI27+'E.3 MOE in TANF'!AI27</f>
        <v>0</v>
      </c>
      <c r="AJ27" s="54">
        <f>'E.4 MOE SSP'!AJ27+'E.3 MOE in TANF'!AJ27</f>
        <v>0</v>
      </c>
      <c r="AK27" s="54">
        <f>'E.4 MOE SSP'!AK27+'E.3 MOE in TANF'!AK27</f>
        <v>0</v>
      </c>
      <c r="AL27" s="54">
        <f>'E.4 MOE SSP'!AL27+'E.3 MOE in TANF'!AL27</f>
        <v>0</v>
      </c>
      <c r="AM27" s="54">
        <f>'E.4 MOE SSP'!AM27+'E.3 MOE in TANF'!AM27</f>
        <v>17338184</v>
      </c>
      <c r="AN27" s="54">
        <f>'E.4 MOE SSP'!AN27+'E.3 MOE in TANF'!AN27</f>
        <v>17338184</v>
      </c>
      <c r="AO27" s="54">
        <f>'E.4 MOE SSP'!AO27+'E.3 MOE in TANF'!AO27</f>
        <v>0</v>
      </c>
      <c r="AP27" s="54">
        <f>'E.4 MOE SSP'!AP27+'E.3 MOE in TANF'!AP27</f>
        <v>0</v>
      </c>
      <c r="AQ27" s="54">
        <f>'E.4 MOE SSP'!AQ27+'E.3 MOE in TANF'!AQ27</f>
        <v>0</v>
      </c>
      <c r="AR27" s="54">
        <f>'E.4 MOE SSP'!AR27+'E.3 MOE in TANF'!AR27</f>
        <v>352553748</v>
      </c>
      <c r="AS27" s="35"/>
      <c r="AT27" s="35"/>
      <c r="AU27" s="35"/>
      <c r="AV27" s="35"/>
    </row>
    <row r="28" spans="1:48" s="4" customFormat="1" x14ac:dyDescent="0.35">
      <c r="A28" s="52" t="s">
        <v>25</v>
      </c>
      <c r="B28" s="88"/>
      <c r="C28" s="88"/>
      <c r="D28" s="88"/>
      <c r="E28" s="88"/>
      <c r="F28" s="88"/>
      <c r="G28" s="54">
        <f>'E.4 MOE SSP'!G28+'E.3 MOE in TANF'!G28</f>
        <v>342247</v>
      </c>
      <c r="H28" s="54">
        <f>'E.4 MOE SSP'!H28+'E.3 MOE in TANF'!H28</f>
        <v>342247</v>
      </c>
      <c r="I28" s="54">
        <f>'E.4 MOE SSP'!I28+'E.3 MOE in TANF'!I28</f>
        <v>0</v>
      </c>
      <c r="J28" s="88"/>
      <c r="K28" s="88"/>
      <c r="L28" s="88"/>
      <c r="M28" s="88"/>
      <c r="N28" s="88"/>
      <c r="O28" s="88"/>
      <c r="P28" s="88"/>
      <c r="Q28" s="88"/>
      <c r="R28" s="54">
        <f>'E.4 MOE SSP'!R28+'E.3 MOE in TANF'!R28</f>
        <v>18707997</v>
      </c>
      <c r="S28" s="54">
        <f>'E.4 MOE SSP'!S28+'E.3 MOE in TANF'!S28</f>
        <v>0</v>
      </c>
      <c r="T28" s="54">
        <f>'E.4 MOE SSP'!T28+'E.3 MOE in TANF'!T28</f>
        <v>18250521</v>
      </c>
      <c r="U28" s="54">
        <f>'E.4 MOE SSP'!U28+'E.3 MOE in TANF'!U28</f>
        <v>457476</v>
      </c>
      <c r="V28" s="54">
        <f>'E.4 MOE SSP'!V28+'E.3 MOE in TANF'!V28</f>
        <v>38454</v>
      </c>
      <c r="W28" s="54">
        <f>'E.4 MOE SSP'!W28+'E.3 MOE in TANF'!W28</f>
        <v>1715340</v>
      </c>
      <c r="X28" s="54">
        <f>'E.4 MOE SSP'!X28+'E.3 MOE in TANF'!X28</f>
        <v>1715340</v>
      </c>
      <c r="Y28" s="54">
        <f>'E.4 MOE SSP'!Y28+'E.3 MOE in TANF'!Y28</f>
        <v>0</v>
      </c>
      <c r="Z28" s="54">
        <f>'E.4 MOE SSP'!Z28+'E.3 MOE in TANF'!Z28</f>
        <v>0</v>
      </c>
      <c r="AA28" s="54">
        <f>'E.4 MOE SSP'!AA28+'E.3 MOE in TANF'!AA28</f>
        <v>0</v>
      </c>
      <c r="AB28" s="54">
        <f>'E.4 MOE SSP'!AB28+'E.3 MOE in TANF'!AB28</f>
        <v>0</v>
      </c>
      <c r="AC28" s="54">
        <f>'E.4 MOE SSP'!AC28+'E.3 MOE in TANF'!AC28</f>
        <v>0</v>
      </c>
      <c r="AD28" s="54">
        <f>'E.4 MOE SSP'!AD28+'E.3 MOE in TANF'!AD28</f>
        <v>0</v>
      </c>
      <c r="AE28" s="54">
        <f>'E.4 MOE SSP'!AE28+'E.3 MOE in TANF'!AE28</f>
        <v>0</v>
      </c>
      <c r="AF28" s="54">
        <f>'E.4 MOE SSP'!AF28+'E.3 MOE in TANF'!AF28</f>
        <v>0</v>
      </c>
      <c r="AG28" s="54">
        <f>'E.4 MOE SSP'!AG28+'E.3 MOE in TANF'!AG28</f>
        <v>0</v>
      </c>
      <c r="AH28" s="54">
        <f>'E.4 MOE SSP'!AH28+'E.3 MOE in TANF'!AH28</f>
        <v>0</v>
      </c>
      <c r="AI28" s="54">
        <f>'E.4 MOE SSP'!AI28+'E.3 MOE in TANF'!AI28</f>
        <v>0</v>
      </c>
      <c r="AJ28" s="54">
        <f>'E.4 MOE SSP'!AJ28+'E.3 MOE in TANF'!AJ28</f>
        <v>0</v>
      </c>
      <c r="AK28" s="54">
        <f>'E.4 MOE SSP'!AK28+'E.3 MOE in TANF'!AK28</f>
        <v>0</v>
      </c>
      <c r="AL28" s="54">
        <f>'E.4 MOE SSP'!AL28+'E.3 MOE in TANF'!AL28</f>
        <v>0</v>
      </c>
      <c r="AM28" s="54">
        <f>'E.4 MOE SSP'!AM28+'E.3 MOE in TANF'!AM28</f>
        <v>920270</v>
      </c>
      <c r="AN28" s="54">
        <f>'E.4 MOE SSP'!AN28+'E.3 MOE in TANF'!AN28</f>
        <v>779479</v>
      </c>
      <c r="AO28" s="54">
        <f>'E.4 MOE SSP'!AO28+'E.3 MOE in TANF'!AO28</f>
        <v>0</v>
      </c>
      <c r="AP28" s="54">
        <f>'E.4 MOE SSP'!AP28+'E.3 MOE in TANF'!AP28</f>
        <v>140791</v>
      </c>
      <c r="AQ28" s="54">
        <f>'E.4 MOE SSP'!AQ28+'E.3 MOE in TANF'!AQ28</f>
        <v>0</v>
      </c>
      <c r="AR28" s="54">
        <f>'E.4 MOE SSP'!AR28+'E.3 MOE in TANF'!AR28</f>
        <v>21724308</v>
      </c>
      <c r="AS28" s="35"/>
      <c r="AT28" s="35"/>
      <c r="AU28" s="35"/>
      <c r="AV28" s="35"/>
    </row>
    <row r="29" spans="1:48" s="4" customFormat="1" x14ac:dyDescent="0.35">
      <c r="A29" s="52" t="s">
        <v>26</v>
      </c>
      <c r="B29" s="88"/>
      <c r="C29" s="88"/>
      <c r="D29" s="88"/>
      <c r="E29" s="88"/>
      <c r="F29" s="88"/>
      <c r="G29" s="54">
        <f>'E.4 MOE SSP'!G29+'E.3 MOE in TANF'!G29</f>
        <v>14291770</v>
      </c>
      <c r="H29" s="54">
        <f>'E.4 MOE SSP'!H29+'E.3 MOE in TANF'!H29</f>
        <v>14291770</v>
      </c>
      <c r="I29" s="54">
        <f>'E.4 MOE SSP'!I29+'E.3 MOE in TANF'!I29</f>
        <v>0</v>
      </c>
      <c r="J29" s="88"/>
      <c r="K29" s="88"/>
      <c r="L29" s="88"/>
      <c r="M29" s="88"/>
      <c r="N29" s="88"/>
      <c r="O29" s="88"/>
      <c r="P29" s="88"/>
      <c r="Q29" s="88"/>
      <c r="R29" s="54">
        <f>'E.4 MOE SSP'!R29+'E.3 MOE in TANF'!R29</f>
        <v>20741376</v>
      </c>
      <c r="S29" s="54">
        <f>'E.4 MOE SSP'!S29+'E.3 MOE in TANF'!S29</f>
        <v>85503</v>
      </c>
      <c r="T29" s="54">
        <f>'E.4 MOE SSP'!T29+'E.3 MOE in TANF'!T29</f>
        <v>4507403</v>
      </c>
      <c r="U29" s="54">
        <f>'E.4 MOE SSP'!U29+'E.3 MOE in TANF'!U29</f>
        <v>16148470</v>
      </c>
      <c r="V29" s="54">
        <f>'E.4 MOE SSP'!V29+'E.3 MOE in TANF'!V29</f>
        <v>1570535</v>
      </c>
      <c r="W29" s="54">
        <f>'E.4 MOE SSP'!W29+'E.3 MOE in TANF'!W29</f>
        <v>16548756</v>
      </c>
      <c r="X29" s="54">
        <f>'E.4 MOE SSP'!X29+'E.3 MOE in TANF'!X29</f>
        <v>16548756</v>
      </c>
      <c r="Y29" s="54">
        <f>'E.4 MOE SSP'!Y29+'E.3 MOE in TANF'!Y29</f>
        <v>0</v>
      </c>
      <c r="Z29" s="54">
        <f>'E.4 MOE SSP'!Z29+'E.3 MOE in TANF'!Z29</f>
        <v>0</v>
      </c>
      <c r="AA29" s="54">
        <f>'E.4 MOE SSP'!AA29+'E.3 MOE in TANF'!AA29</f>
        <v>0</v>
      </c>
      <c r="AB29" s="54">
        <f>'E.4 MOE SSP'!AB29+'E.3 MOE in TANF'!AB29</f>
        <v>0</v>
      </c>
      <c r="AC29" s="54">
        <f>'E.4 MOE SSP'!AC29+'E.3 MOE in TANF'!AC29</f>
        <v>73252177</v>
      </c>
      <c r="AD29" s="54">
        <f>'E.4 MOE SSP'!AD29+'E.3 MOE in TANF'!AD29</f>
        <v>6334357</v>
      </c>
      <c r="AE29" s="54">
        <f>'E.4 MOE SSP'!AE29+'E.3 MOE in TANF'!AE29</f>
        <v>0</v>
      </c>
      <c r="AF29" s="54">
        <f>'E.4 MOE SSP'!AF29+'E.3 MOE in TANF'!AF29</f>
        <v>4139577</v>
      </c>
      <c r="AG29" s="54">
        <f>'E.4 MOE SSP'!AG29+'E.3 MOE in TANF'!AG29</f>
        <v>11228560</v>
      </c>
      <c r="AH29" s="54">
        <f>'E.4 MOE SSP'!AH29+'E.3 MOE in TANF'!AH29</f>
        <v>0</v>
      </c>
      <c r="AI29" s="54">
        <f>'E.4 MOE SSP'!AI29+'E.3 MOE in TANF'!AI29</f>
        <v>0</v>
      </c>
      <c r="AJ29" s="54">
        <f>'E.4 MOE SSP'!AJ29+'E.3 MOE in TANF'!AJ29</f>
        <v>0</v>
      </c>
      <c r="AK29" s="54">
        <f>'E.4 MOE SSP'!AK29+'E.3 MOE in TANF'!AK29</f>
        <v>0</v>
      </c>
      <c r="AL29" s="54">
        <f>'E.4 MOE SSP'!AL29+'E.3 MOE in TANF'!AL29</f>
        <v>0</v>
      </c>
      <c r="AM29" s="54">
        <f>'E.4 MOE SSP'!AM29+'E.3 MOE in TANF'!AM29</f>
        <v>6793375</v>
      </c>
      <c r="AN29" s="54">
        <f>'E.4 MOE SSP'!AN29+'E.3 MOE in TANF'!AN29</f>
        <v>6012528</v>
      </c>
      <c r="AO29" s="54">
        <f>'E.4 MOE SSP'!AO29+'E.3 MOE in TANF'!AO29</f>
        <v>0</v>
      </c>
      <c r="AP29" s="54">
        <f>'E.4 MOE SSP'!AP29+'E.3 MOE in TANF'!AP29</f>
        <v>780847</v>
      </c>
      <c r="AQ29" s="54">
        <f>'E.4 MOE SSP'!AQ29+'E.3 MOE in TANF'!AQ29</f>
        <v>0</v>
      </c>
      <c r="AR29" s="54">
        <f>'E.4 MOE SSP'!AR29+'E.3 MOE in TANF'!AR29</f>
        <v>154900483</v>
      </c>
      <c r="AS29" s="35"/>
      <c r="AT29" s="35"/>
      <c r="AU29" s="35"/>
      <c r="AV29" s="35"/>
    </row>
    <row r="30" spans="1:48" s="4" customFormat="1" x14ac:dyDescent="0.35">
      <c r="A30" s="52" t="s">
        <v>27</v>
      </c>
      <c r="B30" s="88"/>
      <c r="C30" s="88"/>
      <c r="D30" s="88"/>
      <c r="E30" s="88"/>
      <c r="F30" s="88"/>
      <c r="G30" s="54">
        <f>'E.4 MOE SSP'!G30+'E.3 MOE in TANF'!G30</f>
        <v>4290765</v>
      </c>
      <c r="H30" s="54">
        <f>'E.4 MOE SSP'!H30+'E.3 MOE in TANF'!H30</f>
        <v>4290765</v>
      </c>
      <c r="I30" s="54">
        <f>'E.4 MOE SSP'!I30+'E.3 MOE in TANF'!I30</f>
        <v>0</v>
      </c>
      <c r="J30" s="88"/>
      <c r="K30" s="88"/>
      <c r="L30" s="88"/>
      <c r="M30" s="88"/>
      <c r="N30" s="88"/>
      <c r="O30" s="88"/>
      <c r="P30" s="88"/>
      <c r="Q30" s="88"/>
      <c r="R30" s="54">
        <f>'E.4 MOE SSP'!R30+'E.3 MOE in TANF'!R30</f>
        <v>2450102</v>
      </c>
      <c r="S30" s="54">
        <f>'E.4 MOE SSP'!S30+'E.3 MOE in TANF'!S30</f>
        <v>310205</v>
      </c>
      <c r="T30" s="54">
        <f>'E.4 MOE SSP'!T30+'E.3 MOE in TANF'!T30</f>
        <v>297701</v>
      </c>
      <c r="U30" s="54">
        <f>'E.4 MOE SSP'!U30+'E.3 MOE in TANF'!U30</f>
        <v>1842196</v>
      </c>
      <c r="V30" s="54">
        <f>'E.4 MOE SSP'!V30+'E.3 MOE in TANF'!V30</f>
        <v>358734</v>
      </c>
      <c r="W30" s="54">
        <f>'E.4 MOE SSP'!W30+'E.3 MOE in TANF'!W30</f>
        <v>1313990</v>
      </c>
      <c r="X30" s="54">
        <f>'E.4 MOE SSP'!X30+'E.3 MOE in TANF'!X30</f>
        <v>1313990</v>
      </c>
      <c r="Y30" s="54">
        <f>'E.4 MOE SSP'!Y30+'E.3 MOE in TANF'!Y30</f>
        <v>0</v>
      </c>
      <c r="Z30" s="54">
        <f>'E.4 MOE SSP'!Z30+'E.3 MOE in TANF'!Z30</f>
        <v>57015</v>
      </c>
      <c r="AA30" s="54">
        <f>'E.4 MOE SSP'!AA30+'E.3 MOE in TANF'!AA30</f>
        <v>0</v>
      </c>
      <c r="AB30" s="54">
        <f>'E.4 MOE SSP'!AB30+'E.3 MOE in TANF'!AB30</f>
        <v>0</v>
      </c>
      <c r="AC30" s="54">
        <f>'E.4 MOE SSP'!AC30+'E.3 MOE in TANF'!AC30</f>
        <v>253371</v>
      </c>
      <c r="AD30" s="54">
        <f>'E.4 MOE SSP'!AD30+'E.3 MOE in TANF'!AD30</f>
        <v>0</v>
      </c>
      <c r="AE30" s="54">
        <f>'E.4 MOE SSP'!AE30+'E.3 MOE in TANF'!AE30</f>
        <v>0</v>
      </c>
      <c r="AF30" s="54">
        <f>'E.4 MOE SSP'!AF30+'E.3 MOE in TANF'!AF30</f>
        <v>0</v>
      </c>
      <c r="AG30" s="54">
        <f>'E.4 MOE SSP'!AG30+'E.3 MOE in TANF'!AG30</f>
        <v>0</v>
      </c>
      <c r="AH30" s="54">
        <f>'E.4 MOE SSP'!AH30+'E.3 MOE in TANF'!AH30</f>
        <v>0</v>
      </c>
      <c r="AI30" s="54">
        <f>'E.4 MOE SSP'!AI30+'E.3 MOE in TANF'!AI30</f>
        <v>0</v>
      </c>
      <c r="AJ30" s="54">
        <f>'E.4 MOE SSP'!AJ30+'E.3 MOE in TANF'!AJ30</f>
        <v>0</v>
      </c>
      <c r="AK30" s="54">
        <f>'E.4 MOE SSP'!AK30+'E.3 MOE in TANF'!AK30</f>
        <v>0</v>
      </c>
      <c r="AL30" s="54">
        <f>'E.4 MOE SSP'!AL30+'E.3 MOE in TANF'!AL30</f>
        <v>0</v>
      </c>
      <c r="AM30" s="54">
        <f>'E.4 MOE SSP'!AM30+'E.3 MOE in TANF'!AM30</f>
        <v>6684726</v>
      </c>
      <c r="AN30" s="54">
        <f>'E.4 MOE SSP'!AN30+'E.3 MOE in TANF'!AN30</f>
        <v>1048140</v>
      </c>
      <c r="AO30" s="54">
        <f>'E.4 MOE SSP'!AO30+'E.3 MOE in TANF'!AO30</f>
        <v>5155061</v>
      </c>
      <c r="AP30" s="54">
        <f>'E.4 MOE SSP'!AP30+'E.3 MOE in TANF'!AP30</f>
        <v>481525</v>
      </c>
      <c r="AQ30" s="54">
        <f>'E.4 MOE SSP'!AQ30+'E.3 MOE in TANF'!AQ30</f>
        <v>0</v>
      </c>
      <c r="AR30" s="54">
        <f>'E.4 MOE SSP'!AR30+'E.3 MOE in TANF'!AR30</f>
        <v>15408703</v>
      </c>
      <c r="AS30" s="35"/>
      <c r="AT30" s="35"/>
      <c r="AU30" s="35"/>
      <c r="AV30" s="35"/>
    </row>
    <row r="31" spans="1:48" s="4" customFormat="1" x14ac:dyDescent="0.35">
      <c r="A31" s="52" t="s">
        <v>28</v>
      </c>
      <c r="B31" s="88"/>
      <c r="C31" s="88"/>
      <c r="D31" s="88"/>
      <c r="E31" s="88"/>
      <c r="F31" s="88"/>
      <c r="G31" s="54">
        <f>'E.4 MOE SSP'!G31+'E.3 MOE in TANF'!G31</f>
        <v>10069466</v>
      </c>
      <c r="H31" s="54">
        <f>'E.4 MOE SSP'!H31+'E.3 MOE in TANF'!H31</f>
        <v>10069466</v>
      </c>
      <c r="I31" s="54">
        <f>'E.4 MOE SSP'!I31+'E.3 MOE in TANF'!I31</f>
        <v>0</v>
      </c>
      <c r="J31" s="88"/>
      <c r="K31" s="88"/>
      <c r="L31" s="88"/>
      <c r="M31" s="88"/>
      <c r="N31" s="88"/>
      <c r="O31" s="88"/>
      <c r="P31" s="88"/>
      <c r="Q31" s="88"/>
      <c r="R31" s="54">
        <f>'E.4 MOE SSP'!R31+'E.3 MOE in TANF'!R31</f>
        <v>5914</v>
      </c>
      <c r="S31" s="54">
        <f>'E.4 MOE SSP'!S31+'E.3 MOE in TANF'!S31</f>
        <v>0</v>
      </c>
      <c r="T31" s="54">
        <f>'E.4 MOE SSP'!T31+'E.3 MOE in TANF'!T31</f>
        <v>0</v>
      </c>
      <c r="U31" s="54">
        <f>'E.4 MOE SSP'!U31+'E.3 MOE in TANF'!U31</f>
        <v>5914</v>
      </c>
      <c r="V31" s="54">
        <f>'E.4 MOE SSP'!V31+'E.3 MOE in TANF'!V31</f>
        <v>0</v>
      </c>
      <c r="W31" s="54">
        <f>'E.4 MOE SSP'!W31+'E.3 MOE in TANF'!W31</f>
        <v>4002989</v>
      </c>
      <c r="X31" s="54">
        <f>'E.4 MOE SSP'!X31+'E.3 MOE in TANF'!X31</f>
        <v>4002989</v>
      </c>
      <c r="Y31" s="54">
        <f>'E.4 MOE SSP'!Y31+'E.3 MOE in TANF'!Y31</f>
        <v>0</v>
      </c>
      <c r="Z31" s="54">
        <f>'E.4 MOE SSP'!Z31+'E.3 MOE in TANF'!Z31</f>
        <v>0</v>
      </c>
      <c r="AA31" s="54">
        <f>'E.4 MOE SSP'!AA31+'E.3 MOE in TANF'!AA31</f>
        <v>29018861</v>
      </c>
      <c r="AB31" s="54">
        <f>'E.4 MOE SSP'!AB31+'E.3 MOE in TANF'!AB31</f>
        <v>3453140</v>
      </c>
      <c r="AC31" s="54">
        <f>'E.4 MOE SSP'!AC31+'E.3 MOE in TANF'!AC31</f>
        <v>31015</v>
      </c>
      <c r="AD31" s="54">
        <f>'E.4 MOE SSP'!AD31+'E.3 MOE in TANF'!AD31</f>
        <v>0</v>
      </c>
      <c r="AE31" s="54">
        <f>'E.4 MOE SSP'!AE31+'E.3 MOE in TANF'!AE31</f>
        <v>365093</v>
      </c>
      <c r="AF31" s="54">
        <f>'E.4 MOE SSP'!AF31+'E.3 MOE in TANF'!AF31</f>
        <v>0</v>
      </c>
      <c r="AG31" s="54">
        <f>'E.4 MOE SSP'!AG31+'E.3 MOE in TANF'!AG31</f>
        <v>0</v>
      </c>
      <c r="AH31" s="54">
        <f>'E.4 MOE SSP'!AH31+'E.3 MOE in TANF'!AH31</f>
        <v>0</v>
      </c>
      <c r="AI31" s="54">
        <f>'E.4 MOE SSP'!AI31+'E.3 MOE in TANF'!AI31</f>
        <v>0</v>
      </c>
      <c r="AJ31" s="54">
        <f>'E.4 MOE SSP'!AJ31+'E.3 MOE in TANF'!AJ31</f>
        <v>0</v>
      </c>
      <c r="AK31" s="54">
        <f>'E.4 MOE SSP'!AK31+'E.3 MOE in TANF'!AK31</f>
        <v>0</v>
      </c>
      <c r="AL31" s="54">
        <f>'E.4 MOE SSP'!AL31+'E.3 MOE in TANF'!AL31</f>
        <v>0</v>
      </c>
      <c r="AM31" s="54">
        <f>'E.4 MOE SSP'!AM31+'E.3 MOE in TANF'!AM31</f>
        <v>0</v>
      </c>
      <c r="AN31" s="54">
        <f>'E.4 MOE SSP'!AN31+'E.3 MOE in TANF'!AN31</f>
        <v>0</v>
      </c>
      <c r="AO31" s="54">
        <f>'E.4 MOE SSP'!AO31+'E.3 MOE in TANF'!AO31</f>
        <v>0</v>
      </c>
      <c r="AP31" s="54">
        <f>'E.4 MOE SSP'!AP31+'E.3 MOE in TANF'!AP31</f>
        <v>0</v>
      </c>
      <c r="AQ31" s="54">
        <f>'E.4 MOE SSP'!AQ31+'E.3 MOE in TANF'!AQ31</f>
        <v>0</v>
      </c>
      <c r="AR31" s="54">
        <f>'E.4 MOE SSP'!AR31+'E.3 MOE in TANF'!AR31</f>
        <v>46946478</v>
      </c>
      <c r="AS31" s="35"/>
      <c r="AT31" s="35"/>
      <c r="AU31" s="35"/>
      <c r="AV31" s="35"/>
    </row>
    <row r="32" spans="1:48" s="4" customFormat="1" x14ac:dyDescent="0.35">
      <c r="A32" s="52" t="s">
        <v>29</v>
      </c>
      <c r="B32" s="88"/>
      <c r="C32" s="88"/>
      <c r="D32" s="88"/>
      <c r="E32" s="88"/>
      <c r="F32" s="88"/>
      <c r="G32" s="54">
        <f>'E.4 MOE SSP'!G32+'E.3 MOE in TANF'!G32</f>
        <v>25091469</v>
      </c>
      <c r="H32" s="54">
        <f>'E.4 MOE SSP'!H32+'E.3 MOE in TANF'!H32</f>
        <v>25091469</v>
      </c>
      <c r="I32" s="54">
        <f>'E.4 MOE SSP'!I32+'E.3 MOE in TANF'!I32</f>
        <v>0</v>
      </c>
      <c r="J32" s="88"/>
      <c r="K32" s="88"/>
      <c r="L32" s="88"/>
      <c r="M32" s="88"/>
      <c r="N32" s="88"/>
      <c r="O32" s="88"/>
      <c r="P32" s="88"/>
      <c r="Q32" s="88"/>
      <c r="R32" s="54">
        <f>'E.4 MOE SSP'!R32+'E.3 MOE in TANF'!R32</f>
        <v>1234796</v>
      </c>
      <c r="S32" s="54">
        <f>'E.4 MOE SSP'!S32+'E.3 MOE in TANF'!S32</f>
        <v>262875</v>
      </c>
      <c r="T32" s="54">
        <f>'E.4 MOE SSP'!T32+'E.3 MOE in TANF'!T32</f>
        <v>53019</v>
      </c>
      <c r="U32" s="54">
        <f>'E.4 MOE SSP'!U32+'E.3 MOE in TANF'!U32</f>
        <v>918902</v>
      </c>
      <c r="V32" s="54">
        <f>'E.4 MOE SSP'!V32+'E.3 MOE in TANF'!V32</f>
        <v>242145</v>
      </c>
      <c r="W32" s="54">
        <f>'E.4 MOE SSP'!W32+'E.3 MOE in TANF'!W32</f>
        <v>10676798</v>
      </c>
      <c r="X32" s="54">
        <f>'E.4 MOE SSP'!X32+'E.3 MOE in TANF'!X32</f>
        <v>10676798</v>
      </c>
      <c r="Y32" s="54">
        <f>'E.4 MOE SSP'!Y32+'E.3 MOE in TANF'!Y32</f>
        <v>0</v>
      </c>
      <c r="Z32" s="54">
        <f>'E.4 MOE SSP'!Z32+'E.3 MOE in TANF'!Z32</f>
        <v>5714</v>
      </c>
      <c r="AA32" s="54">
        <f>'E.4 MOE SSP'!AA32+'E.3 MOE in TANF'!AA32</f>
        <v>0</v>
      </c>
      <c r="AB32" s="54">
        <f>'E.4 MOE SSP'!AB32+'E.3 MOE in TANF'!AB32</f>
        <v>0</v>
      </c>
      <c r="AC32" s="54">
        <f>'E.4 MOE SSP'!AC32+'E.3 MOE in TANF'!AC32</f>
        <v>8956033</v>
      </c>
      <c r="AD32" s="54">
        <f>'E.4 MOE SSP'!AD32+'E.3 MOE in TANF'!AD32</f>
        <v>3725554</v>
      </c>
      <c r="AE32" s="54">
        <f>'E.4 MOE SSP'!AE32+'E.3 MOE in TANF'!AE32</f>
        <v>1740887</v>
      </c>
      <c r="AF32" s="54">
        <f>'E.4 MOE SSP'!AF32+'E.3 MOE in TANF'!AF32</f>
        <v>54446</v>
      </c>
      <c r="AG32" s="54">
        <f>'E.4 MOE SSP'!AG32+'E.3 MOE in TANF'!AG32</f>
        <v>3511</v>
      </c>
      <c r="AH32" s="54">
        <f>'E.4 MOE SSP'!AH32+'E.3 MOE in TANF'!AH32</f>
        <v>24075692</v>
      </c>
      <c r="AI32" s="54">
        <f>'E.4 MOE SSP'!AI32+'E.3 MOE in TANF'!AI32</f>
        <v>3379207</v>
      </c>
      <c r="AJ32" s="54">
        <f>'E.4 MOE SSP'!AJ32+'E.3 MOE in TANF'!AJ32</f>
        <v>0</v>
      </c>
      <c r="AK32" s="54">
        <f>'E.4 MOE SSP'!AK32+'E.3 MOE in TANF'!AK32</f>
        <v>20696485</v>
      </c>
      <c r="AL32" s="54">
        <f>'E.4 MOE SSP'!AL32+'E.3 MOE in TANF'!AL32</f>
        <v>882491</v>
      </c>
      <c r="AM32" s="54">
        <f>'E.4 MOE SSP'!AM32+'E.3 MOE in TANF'!AM32</f>
        <v>0</v>
      </c>
      <c r="AN32" s="54">
        <f>'E.4 MOE SSP'!AN32+'E.3 MOE in TANF'!AN32</f>
        <v>0</v>
      </c>
      <c r="AO32" s="54">
        <f>'E.4 MOE SSP'!AO32+'E.3 MOE in TANF'!AO32</f>
        <v>0</v>
      </c>
      <c r="AP32" s="54">
        <f>'E.4 MOE SSP'!AP32+'E.3 MOE in TANF'!AP32</f>
        <v>0</v>
      </c>
      <c r="AQ32" s="54">
        <f>'E.4 MOE SSP'!AQ32+'E.3 MOE in TANF'!AQ32</f>
        <v>0</v>
      </c>
      <c r="AR32" s="54">
        <f>'E.4 MOE SSP'!AR32+'E.3 MOE in TANF'!AR32</f>
        <v>76689536</v>
      </c>
      <c r="AS32" s="35"/>
      <c r="AT32" s="35"/>
      <c r="AU32" s="35"/>
      <c r="AV32" s="35"/>
    </row>
    <row r="33" spans="1:48" s="4" customFormat="1" x14ac:dyDescent="0.35">
      <c r="A33" s="52" t="s">
        <v>30</v>
      </c>
      <c r="B33" s="88"/>
      <c r="C33" s="88"/>
      <c r="D33" s="88"/>
      <c r="E33" s="88"/>
      <c r="F33" s="88"/>
      <c r="G33" s="54">
        <f>'E.4 MOE SSP'!G33+'E.3 MOE in TANF'!G33</f>
        <v>18215986</v>
      </c>
      <c r="H33" s="54">
        <f>'E.4 MOE SSP'!H33+'E.3 MOE in TANF'!H33</f>
        <v>17640287</v>
      </c>
      <c r="I33" s="54">
        <f>'E.4 MOE SSP'!I33+'E.3 MOE in TANF'!I33</f>
        <v>575699</v>
      </c>
      <c r="J33" s="88"/>
      <c r="K33" s="88"/>
      <c r="L33" s="88"/>
      <c r="M33" s="88"/>
      <c r="N33" s="88"/>
      <c r="O33" s="88"/>
      <c r="P33" s="88"/>
      <c r="Q33" s="88"/>
      <c r="R33" s="54">
        <f>'E.4 MOE SSP'!R33+'E.3 MOE in TANF'!R33</f>
        <v>2188699</v>
      </c>
      <c r="S33" s="54">
        <f>'E.4 MOE SSP'!S33+'E.3 MOE in TANF'!S33</f>
        <v>0</v>
      </c>
      <c r="T33" s="54">
        <f>'E.4 MOE SSP'!T33+'E.3 MOE in TANF'!T33</f>
        <v>39269</v>
      </c>
      <c r="U33" s="54">
        <f>'E.4 MOE SSP'!U33+'E.3 MOE in TANF'!U33</f>
        <v>2149430</v>
      </c>
      <c r="V33" s="54">
        <f>'E.4 MOE SSP'!V33+'E.3 MOE in TANF'!V33</f>
        <v>111745</v>
      </c>
      <c r="W33" s="54">
        <f>'E.4 MOE SSP'!W33+'E.3 MOE in TANF'!W33</f>
        <v>4581872</v>
      </c>
      <c r="X33" s="54">
        <f>'E.4 MOE SSP'!X33+'E.3 MOE in TANF'!X33</f>
        <v>4581872</v>
      </c>
      <c r="Y33" s="54">
        <f>'E.4 MOE SSP'!Y33+'E.3 MOE in TANF'!Y33</f>
        <v>0</v>
      </c>
      <c r="Z33" s="54">
        <f>'E.4 MOE SSP'!Z33+'E.3 MOE in TANF'!Z33</f>
        <v>0</v>
      </c>
      <c r="AA33" s="54">
        <f>'E.4 MOE SSP'!AA33+'E.3 MOE in TANF'!AA33</f>
        <v>0</v>
      </c>
      <c r="AB33" s="54">
        <f>'E.4 MOE SSP'!AB33+'E.3 MOE in TANF'!AB33</f>
        <v>0</v>
      </c>
      <c r="AC33" s="54">
        <f>'E.4 MOE SSP'!AC33+'E.3 MOE in TANF'!AC33</f>
        <v>2205184</v>
      </c>
      <c r="AD33" s="54">
        <f>'E.4 MOE SSP'!AD33+'E.3 MOE in TANF'!AD33</f>
        <v>0</v>
      </c>
      <c r="AE33" s="54">
        <f>'E.4 MOE SSP'!AE33+'E.3 MOE in TANF'!AE33</f>
        <v>0</v>
      </c>
      <c r="AF33" s="54">
        <f>'E.4 MOE SSP'!AF33+'E.3 MOE in TANF'!AF33</f>
        <v>2861526</v>
      </c>
      <c r="AG33" s="54">
        <f>'E.4 MOE SSP'!AG33+'E.3 MOE in TANF'!AG33</f>
        <v>3802523</v>
      </c>
      <c r="AH33" s="54">
        <f>'E.4 MOE SSP'!AH33+'E.3 MOE in TANF'!AH33</f>
        <v>0</v>
      </c>
      <c r="AI33" s="54">
        <f>'E.4 MOE SSP'!AI33+'E.3 MOE in TANF'!AI33</f>
        <v>0</v>
      </c>
      <c r="AJ33" s="54">
        <f>'E.4 MOE SSP'!AJ33+'E.3 MOE in TANF'!AJ33</f>
        <v>0</v>
      </c>
      <c r="AK33" s="54">
        <f>'E.4 MOE SSP'!AK33+'E.3 MOE in TANF'!AK33</f>
        <v>0</v>
      </c>
      <c r="AL33" s="54">
        <f>'E.4 MOE SSP'!AL33+'E.3 MOE in TANF'!AL33</f>
        <v>1318835</v>
      </c>
      <c r="AM33" s="54">
        <f>'E.4 MOE SSP'!AM33+'E.3 MOE in TANF'!AM33</f>
        <v>6319007</v>
      </c>
      <c r="AN33" s="54">
        <f>'E.4 MOE SSP'!AN33+'E.3 MOE in TANF'!AN33</f>
        <v>5020581</v>
      </c>
      <c r="AO33" s="54">
        <f>'E.4 MOE SSP'!AO33+'E.3 MOE in TANF'!AO33</f>
        <v>0</v>
      </c>
      <c r="AP33" s="54">
        <f>'E.4 MOE SSP'!AP33+'E.3 MOE in TANF'!AP33</f>
        <v>1298426</v>
      </c>
      <c r="AQ33" s="54">
        <f>'E.4 MOE SSP'!AQ33+'E.3 MOE in TANF'!AQ33</f>
        <v>1436761</v>
      </c>
      <c r="AR33" s="54">
        <f>'E.4 MOE SSP'!AR33+'E.3 MOE in TANF'!AR33</f>
        <v>43042138</v>
      </c>
      <c r="AS33" s="35"/>
      <c r="AT33" s="35"/>
      <c r="AU33" s="35"/>
      <c r="AV33" s="35"/>
    </row>
    <row r="34" spans="1:48" s="4" customFormat="1" x14ac:dyDescent="0.35">
      <c r="A34" s="52" t="s">
        <v>31</v>
      </c>
      <c r="B34" s="88"/>
      <c r="C34" s="88"/>
      <c r="D34" s="88"/>
      <c r="E34" s="88"/>
      <c r="F34" s="88"/>
      <c r="G34" s="54">
        <f>'E.4 MOE SSP'!G34+'E.3 MOE in TANF'!G34</f>
        <v>25465680</v>
      </c>
      <c r="H34" s="54">
        <f>'E.4 MOE SSP'!H34+'E.3 MOE in TANF'!H34</f>
        <v>25465680</v>
      </c>
      <c r="I34" s="54">
        <f>'E.4 MOE SSP'!I34+'E.3 MOE in TANF'!I34</f>
        <v>0</v>
      </c>
      <c r="J34" s="88"/>
      <c r="K34" s="88"/>
      <c r="L34" s="88"/>
      <c r="M34" s="88"/>
      <c r="N34" s="88"/>
      <c r="O34" s="88"/>
      <c r="P34" s="88"/>
      <c r="Q34" s="88"/>
      <c r="R34" s="54">
        <f>'E.4 MOE SSP'!R34+'E.3 MOE in TANF'!R34</f>
        <v>29625192</v>
      </c>
      <c r="S34" s="54">
        <f>'E.4 MOE SSP'!S34+'E.3 MOE in TANF'!S34</f>
        <v>0</v>
      </c>
      <c r="T34" s="54">
        <f>'E.4 MOE SSP'!T34+'E.3 MOE in TANF'!T34</f>
        <v>8447847</v>
      </c>
      <c r="U34" s="54">
        <f>'E.4 MOE SSP'!U34+'E.3 MOE in TANF'!U34</f>
        <v>21177345</v>
      </c>
      <c r="V34" s="54">
        <f>'E.4 MOE SSP'!V34+'E.3 MOE in TANF'!V34</f>
        <v>0</v>
      </c>
      <c r="W34" s="54">
        <f>'E.4 MOE SSP'!W34+'E.3 MOE in TANF'!W34</f>
        <v>729296247</v>
      </c>
      <c r="X34" s="54">
        <f>'E.4 MOE SSP'!X34+'E.3 MOE in TANF'!X34</f>
        <v>114299603</v>
      </c>
      <c r="Y34" s="54">
        <f>'E.4 MOE SSP'!Y34+'E.3 MOE in TANF'!Y34</f>
        <v>614996644</v>
      </c>
      <c r="Z34" s="54">
        <f>'E.4 MOE SSP'!Z34+'E.3 MOE in TANF'!Z34</f>
        <v>0</v>
      </c>
      <c r="AA34" s="54">
        <f>'E.4 MOE SSP'!AA34+'E.3 MOE in TANF'!AA34</f>
        <v>266308842</v>
      </c>
      <c r="AB34" s="54">
        <f>'E.4 MOE SSP'!AB34+'E.3 MOE in TANF'!AB34</f>
        <v>0</v>
      </c>
      <c r="AC34" s="54">
        <f>'E.4 MOE SSP'!AC34+'E.3 MOE in TANF'!AC34</f>
        <v>6491758</v>
      </c>
      <c r="AD34" s="54">
        <f>'E.4 MOE SSP'!AD34+'E.3 MOE in TANF'!AD34</f>
        <v>7675284</v>
      </c>
      <c r="AE34" s="54">
        <f>'E.4 MOE SSP'!AE34+'E.3 MOE in TANF'!AE34</f>
        <v>17209940</v>
      </c>
      <c r="AF34" s="54">
        <f>'E.4 MOE SSP'!AF34+'E.3 MOE in TANF'!AF34</f>
        <v>0</v>
      </c>
      <c r="AG34" s="54">
        <f>'E.4 MOE SSP'!AG34+'E.3 MOE in TANF'!AG34</f>
        <v>0</v>
      </c>
      <c r="AH34" s="54">
        <f>'E.4 MOE SSP'!AH34+'E.3 MOE in TANF'!AH34</f>
        <v>0</v>
      </c>
      <c r="AI34" s="54">
        <f>'E.4 MOE SSP'!AI34+'E.3 MOE in TANF'!AI34</f>
        <v>0</v>
      </c>
      <c r="AJ34" s="54">
        <f>'E.4 MOE SSP'!AJ34+'E.3 MOE in TANF'!AJ34</f>
        <v>0</v>
      </c>
      <c r="AK34" s="54">
        <f>'E.4 MOE SSP'!AK34+'E.3 MOE in TANF'!AK34</f>
        <v>0</v>
      </c>
      <c r="AL34" s="54">
        <f>'E.4 MOE SSP'!AL34+'E.3 MOE in TANF'!AL34</f>
        <v>0</v>
      </c>
      <c r="AM34" s="54">
        <f>'E.4 MOE SSP'!AM34+'E.3 MOE in TANF'!AM34</f>
        <v>18614312</v>
      </c>
      <c r="AN34" s="54">
        <f>'E.4 MOE SSP'!AN34+'E.3 MOE in TANF'!AN34</f>
        <v>17797953</v>
      </c>
      <c r="AO34" s="54">
        <f>'E.4 MOE SSP'!AO34+'E.3 MOE in TANF'!AO34</f>
        <v>0</v>
      </c>
      <c r="AP34" s="54">
        <f>'E.4 MOE SSP'!AP34+'E.3 MOE in TANF'!AP34</f>
        <v>816359</v>
      </c>
      <c r="AQ34" s="54">
        <f>'E.4 MOE SSP'!AQ34+'E.3 MOE in TANF'!AQ34</f>
        <v>0</v>
      </c>
      <c r="AR34" s="54">
        <f>'E.4 MOE SSP'!AR34+'E.3 MOE in TANF'!AR34</f>
        <v>1100687255</v>
      </c>
      <c r="AS34" s="35"/>
      <c r="AT34" s="35"/>
      <c r="AU34" s="35"/>
      <c r="AV34" s="35"/>
    </row>
    <row r="35" spans="1:48" s="4" customFormat="1" x14ac:dyDescent="0.35">
      <c r="A35" s="52" t="s">
        <v>32</v>
      </c>
      <c r="B35" s="88"/>
      <c r="C35" s="88"/>
      <c r="D35" s="88"/>
      <c r="E35" s="88"/>
      <c r="F35" s="88"/>
      <c r="G35" s="54">
        <f>'E.4 MOE SSP'!G35+'E.3 MOE in TANF'!G35</f>
        <v>8059544</v>
      </c>
      <c r="H35" s="54">
        <f>'E.4 MOE SSP'!H35+'E.3 MOE in TANF'!H35</f>
        <v>8059544</v>
      </c>
      <c r="I35" s="54">
        <f>'E.4 MOE SSP'!I35+'E.3 MOE in TANF'!I35</f>
        <v>0</v>
      </c>
      <c r="J35" s="88"/>
      <c r="K35" s="88"/>
      <c r="L35" s="88"/>
      <c r="M35" s="88"/>
      <c r="N35" s="88"/>
      <c r="O35" s="88"/>
      <c r="P35" s="88"/>
      <c r="Q35" s="88"/>
      <c r="R35" s="54">
        <f>'E.4 MOE SSP'!R35+'E.3 MOE in TANF'!R35</f>
        <v>831681</v>
      </c>
      <c r="S35" s="54">
        <f>'E.4 MOE SSP'!S35+'E.3 MOE in TANF'!S35</f>
        <v>0</v>
      </c>
      <c r="T35" s="54">
        <f>'E.4 MOE SSP'!T35+'E.3 MOE in TANF'!T35</f>
        <v>532998</v>
      </c>
      <c r="U35" s="54">
        <f>'E.4 MOE SSP'!U35+'E.3 MOE in TANF'!U35</f>
        <v>298683</v>
      </c>
      <c r="V35" s="54">
        <f>'E.4 MOE SSP'!V35+'E.3 MOE in TANF'!V35</f>
        <v>0</v>
      </c>
      <c r="W35" s="54">
        <f>'E.4 MOE SSP'!W35+'E.3 MOE in TANF'!W35</f>
        <v>42620421</v>
      </c>
      <c r="X35" s="54">
        <f>'E.4 MOE SSP'!X35+'E.3 MOE in TANF'!X35</f>
        <v>0</v>
      </c>
      <c r="Y35" s="54">
        <f>'E.4 MOE SSP'!Y35+'E.3 MOE in TANF'!Y35</f>
        <v>42620421</v>
      </c>
      <c r="Z35" s="54">
        <f>'E.4 MOE SSP'!Z35+'E.3 MOE in TANF'!Z35</f>
        <v>0</v>
      </c>
      <c r="AA35" s="54">
        <f>'E.4 MOE SSP'!AA35+'E.3 MOE in TANF'!AA35</f>
        <v>0</v>
      </c>
      <c r="AB35" s="54">
        <f>'E.4 MOE SSP'!AB35+'E.3 MOE in TANF'!AB35</f>
        <v>74691279</v>
      </c>
      <c r="AC35" s="54">
        <f>'E.4 MOE SSP'!AC35+'E.3 MOE in TANF'!AC35</f>
        <v>6369254</v>
      </c>
      <c r="AD35" s="54">
        <f>'E.4 MOE SSP'!AD35+'E.3 MOE in TANF'!AD35</f>
        <v>5988610</v>
      </c>
      <c r="AE35" s="54">
        <f>'E.4 MOE SSP'!AE35+'E.3 MOE in TANF'!AE35</f>
        <v>3957368</v>
      </c>
      <c r="AF35" s="54">
        <f>'E.4 MOE SSP'!AF35+'E.3 MOE in TANF'!AF35</f>
        <v>349996</v>
      </c>
      <c r="AG35" s="54">
        <f>'E.4 MOE SSP'!AG35+'E.3 MOE in TANF'!AG35</f>
        <v>6500000</v>
      </c>
      <c r="AH35" s="54">
        <f>'E.4 MOE SSP'!AH35+'E.3 MOE in TANF'!AH35</f>
        <v>0</v>
      </c>
      <c r="AI35" s="54">
        <f>'E.4 MOE SSP'!AI35+'E.3 MOE in TANF'!AI35</f>
        <v>0</v>
      </c>
      <c r="AJ35" s="54">
        <f>'E.4 MOE SSP'!AJ35+'E.3 MOE in TANF'!AJ35</f>
        <v>0</v>
      </c>
      <c r="AK35" s="54">
        <f>'E.4 MOE SSP'!AK35+'E.3 MOE in TANF'!AK35</f>
        <v>0</v>
      </c>
      <c r="AL35" s="54">
        <f>'E.4 MOE SSP'!AL35+'E.3 MOE in TANF'!AL35</f>
        <v>0</v>
      </c>
      <c r="AM35" s="54">
        <f>'E.4 MOE SSP'!AM35+'E.3 MOE in TANF'!AM35</f>
        <v>0</v>
      </c>
      <c r="AN35" s="54">
        <f>'E.4 MOE SSP'!AN35+'E.3 MOE in TANF'!AN35</f>
        <v>0</v>
      </c>
      <c r="AO35" s="54">
        <f>'E.4 MOE SSP'!AO35+'E.3 MOE in TANF'!AO35</f>
        <v>0</v>
      </c>
      <c r="AP35" s="54">
        <f>'E.4 MOE SSP'!AP35+'E.3 MOE in TANF'!AP35</f>
        <v>0</v>
      </c>
      <c r="AQ35" s="54">
        <f>'E.4 MOE SSP'!AQ35+'E.3 MOE in TANF'!AQ35</f>
        <v>0</v>
      </c>
      <c r="AR35" s="54">
        <f>'E.4 MOE SSP'!AR35+'E.3 MOE in TANF'!AR35</f>
        <v>149368153</v>
      </c>
      <c r="AS35" s="35"/>
      <c r="AT35" s="35"/>
      <c r="AU35" s="35"/>
      <c r="AV35" s="35"/>
    </row>
    <row r="36" spans="1:48" s="4" customFormat="1" x14ac:dyDescent="0.35">
      <c r="A36" s="52" t="s">
        <v>71</v>
      </c>
      <c r="B36" s="88"/>
      <c r="C36" s="88"/>
      <c r="D36" s="88"/>
      <c r="E36" s="88"/>
      <c r="F36" s="88"/>
      <c r="G36" s="54">
        <f>'E.4 MOE SSP'!G36+'E.3 MOE in TANF'!G36</f>
        <v>561685315</v>
      </c>
      <c r="H36" s="54">
        <f>'E.4 MOE SSP'!H36+'E.3 MOE in TANF'!H36</f>
        <v>561685315</v>
      </c>
      <c r="I36" s="54">
        <f>'E.4 MOE SSP'!I36+'E.3 MOE in TANF'!I36</f>
        <v>0</v>
      </c>
      <c r="J36" s="88"/>
      <c r="K36" s="88"/>
      <c r="L36" s="88"/>
      <c r="M36" s="88"/>
      <c r="N36" s="88"/>
      <c r="O36" s="88"/>
      <c r="P36" s="88"/>
      <c r="Q36" s="88"/>
      <c r="R36" s="54">
        <f>'E.4 MOE SSP'!R36+'E.3 MOE in TANF'!R36</f>
        <v>3187155</v>
      </c>
      <c r="S36" s="54">
        <f>'E.4 MOE SSP'!S36+'E.3 MOE in TANF'!S36</f>
        <v>150</v>
      </c>
      <c r="T36" s="54">
        <f>'E.4 MOE SSP'!T36+'E.3 MOE in TANF'!T36</f>
        <v>181237</v>
      </c>
      <c r="U36" s="54">
        <f>'E.4 MOE SSP'!U36+'E.3 MOE in TANF'!U36</f>
        <v>3005768</v>
      </c>
      <c r="V36" s="54">
        <f>'E.4 MOE SSP'!V36+'E.3 MOE in TANF'!V36</f>
        <v>90984</v>
      </c>
      <c r="W36" s="54">
        <f>'E.4 MOE SSP'!W36+'E.3 MOE in TANF'!W36</f>
        <v>598512645</v>
      </c>
      <c r="X36" s="54">
        <f>'E.4 MOE SSP'!X36+'E.3 MOE in TANF'!X36</f>
        <v>101983998</v>
      </c>
      <c r="Y36" s="54">
        <f>'E.4 MOE SSP'!Y36+'E.3 MOE in TANF'!Y36</f>
        <v>496528647</v>
      </c>
      <c r="Z36" s="54">
        <f>'E.4 MOE SSP'!Z36+'E.3 MOE in TANF'!Z36</f>
        <v>0</v>
      </c>
      <c r="AA36" s="54">
        <f>'E.4 MOE SSP'!AA36+'E.3 MOE in TANF'!AA36</f>
        <v>869660206</v>
      </c>
      <c r="AB36" s="54">
        <f>'E.4 MOE SSP'!AB36+'E.3 MOE in TANF'!AB36</f>
        <v>426455753</v>
      </c>
      <c r="AC36" s="54">
        <f>'E.4 MOE SSP'!AC36+'E.3 MOE in TANF'!AC36</f>
        <v>39561187</v>
      </c>
      <c r="AD36" s="54">
        <f>'E.4 MOE SSP'!AD36+'E.3 MOE in TANF'!AD36</f>
        <v>8972577</v>
      </c>
      <c r="AE36" s="54">
        <f>'E.4 MOE SSP'!AE36+'E.3 MOE in TANF'!AE36</f>
        <v>2496608</v>
      </c>
      <c r="AF36" s="54">
        <f>'E.4 MOE SSP'!AF36+'E.3 MOE in TANF'!AF36</f>
        <v>0</v>
      </c>
      <c r="AG36" s="54">
        <f>'E.4 MOE SSP'!AG36+'E.3 MOE in TANF'!AG36</f>
        <v>0</v>
      </c>
      <c r="AH36" s="54">
        <f>'E.4 MOE SSP'!AH36+'E.3 MOE in TANF'!AH36</f>
        <v>64999864</v>
      </c>
      <c r="AI36" s="54">
        <f>'E.4 MOE SSP'!AI36+'E.3 MOE in TANF'!AI36</f>
        <v>0</v>
      </c>
      <c r="AJ36" s="54">
        <f>'E.4 MOE SSP'!AJ36+'E.3 MOE in TANF'!AJ36</f>
        <v>0</v>
      </c>
      <c r="AK36" s="54">
        <f>'E.4 MOE SSP'!AK36+'E.3 MOE in TANF'!AK36</f>
        <v>64999864</v>
      </c>
      <c r="AL36" s="54">
        <f>'E.4 MOE SSP'!AL36+'E.3 MOE in TANF'!AL36</f>
        <v>485</v>
      </c>
      <c r="AM36" s="54">
        <f>'E.4 MOE SSP'!AM36+'E.3 MOE in TANF'!AM36</f>
        <v>157148902</v>
      </c>
      <c r="AN36" s="54">
        <f>'E.4 MOE SSP'!AN36+'E.3 MOE in TANF'!AN36</f>
        <v>151173832</v>
      </c>
      <c r="AO36" s="54">
        <f>'E.4 MOE SSP'!AO36+'E.3 MOE in TANF'!AO36</f>
        <v>2102286</v>
      </c>
      <c r="AP36" s="54">
        <f>'E.4 MOE SSP'!AP36+'E.3 MOE in TANF'!AP36</f>
        <v>3872784</v>
      </c>
      <c r="AQ36" s="54">
        <f>'E.4 MOE SSP'!AQ36+'E.3 MOE in TANF'!AQ36</f>
        <v>0</v>
      </c>
      <c r="AR36" s="54">
        <f>'E.4 MOE SSP'!AR36+'E.3 MOE in TANF'!AR36</f>
        <v>2732771681</v>
      </c>
      <c r="AS36" s="35"/>
      <c r="AT36" s="35"/>
      <c r="AU36" s="35"/>
      <c r="AV36" s="35"/>
    </row>
    <row r="37" spans="1:48" s="4" customFormat="1" x14ac:dyDescent="0.35">
      <c r="A37" s="52" t="s">
        <v>34</v>
      </c>
      <c r="B37" s="88"/>
      <c r="C37" s="88"/>
      <c r="D37" s="88"/>
      <c r="E37" s="88"/>
      <c r="F37" s="88"/>
      <c r="G37" s="54">
        <f>'E.4 MOE SSP'!G37+'E.3 MOE in TANF'!G37</f>
        <v>0</v>
      </c>
      <c r="H37" s="54">
        <f>'E.4 MOE SSP'!H37+'E.3 MOE in TANF'!H37</f>
        <v>0</v>
      </c>
      <c r="I37" s="54">
        <f>'E.4 MOE SSP'!I37+'E.3 MOE in TANF'!I37</f>
        <v>0</v>
      </c>
      <c r="J37" s="88"/>
      <c r="K37" s="88"/>
      <c r="L37" s="88"/>
      <c r="M37" s="88"/>
      <c r="N37" s="88"/>
      <c r="O37" s="88"/>
      <c r="P37" s="88"/>
      <c r="Q37" s="88"/>
      <c r="R37" s="54">
        <f>'E.4 MOE SSP'!R37+'E.3 MOE in TANF'!R37</f>
        <v>2595267</v>
      </c>
      <c r="S37" s="54">
        <f>'E.4 MOE SSP'!S37+'E.3 MOE in TANF'!S37</f>
        <v>2300</v>
      </c>
      <c r="T37" s="54">
        <f>'E.4 MOE SSP'!T37+'E.3 MOE in TANF'!T37</f>
        <v>134589</v>
      </c>
      <c r="U37" s="54">
        <f>'E.4 MOE SSP'!U37+'E.3 MOE in TANF'!U37</f>
        <v>2458378</v>
      </c>
      <c r="V37" s="54">
        <f>'E.4 MOE SSP'!V37+'E.3 MOE in TANF'!V37</f>
        <v>1081155</v>
      </c>
      <c r="W37" s="54">
        <f>'E.4 MOE SSP'!W37+'E.3 MOE in TANF'!W37</f>
        <v>130496375</v>
      </c>
      <c r="X37" s="54">
        <f>'E.4 MOE SSP'!X37+'E.3 MOE in TANF'!X37</f>
        <v>38343315</v>
      </c>
      <c r="Y37" s="54">
        <f>'E.4 MOE SSP'!Y37+'E.3 MOE in TANF'!Y37</f>
        <v>92153060</v>
      </c>
      <c r="Z37" s="54">
        <f>'E.4 MOE SSP'!Z37+'E.3 MOE in TANF'!Z37</f>
        <v>0</v>
      </c>
      <c r="AA37" s="54">
        <f>'E.4 MOE SSP'!AA37+'E.3 MOE in TANF'!AA37</f>
        <v>0</v>
      </c>
      <c r="AB37" s="54">
        <f>'E.4 MOE SSP'!AB37+'E.3 MOE in TANF'!AB37</f>
        <v>0</v>
      </c>
      <c r="AC37" s="54">
        <f>'E.4 MOE SSP'!AC37+'E.3 MOE in TANF'!AC37</f>
        <v>3139471</v>
      </c>
      <c r="AD37" s="54">
        <f>'E.4 MOE SSP'!AD37+'E.3 MOE in TANF'!AD37</f>
        <v>265430</v>
      </c>
      <c r="AE37" s="54">
        <f>'E.4 MOE SSP'!AE37+'E.3 MOE in TANF'!AE37</f>
        <v>288527</v>
      </c>
      <c r="AF37" s="54">
        <f>'E.4 MOE SSP'!AF37+'E.3 MOE in TANF'!AF37</f>
        <v>0</v>
      </c>
      <c r="AG37" s="54">
        <f>'E.4 MOE SSP'!AG37+'E.3 MOE in TANF'!AG37</f>
        <v>0</v>
      </c>
      <c r="AH37" s="54">
        <f>'E.4 MOE SSP'!AH37+'E.3 MOE in TANF'!AH37</f>
        <v>59471211</v>
      </c>
      <c r="AI37" s="54">
        <f>'E.4 MOE SSP'!AI37+'E.3 MOE in TANF'!AI37</f>
        <v>4596713</v>
      </c>
      <c r="AJ37" s="54">
        <f>'E.4 MOE SSP'!AJ37+'E.3 MOE in TANF'!AJ37</f>
        <v>15500</v>
      </c>
      <c r="AK37" s="54">
        <f>'E.4 MOE SSP'!AK37+'E.3 MOE in TANF'!AK37</f>
        <v>54858998</v>
      </c>
      <c r="AL37" s="54">
        <f>'E.4 MOE SSP'!AL37+'E.3 MOE in TANF'!AL37</f>
        <v>0</v>
      </c>
      <c r="AM37" s="54">
        <f>'E.4 MOE SSP'!AM37+'E.3 MOE in TANF'!AM37</f>
        <v>41610916</v>
      </c>
      <c r="AN37" s="54">
        <f>'E.4 MOE SSP'!AN37+'E.3 MOE in TANF'!AN37</f>
        <v>22627503</v>
      </c>
      <c r="AO37" s="54">
        <f>'E.4 MOE SSP'!AO37+'E.3 MOE in TANF'!AO37</f>
        <v>17836227</v>
      </c>
      <c r="AP37" s="54">
        <f>'E.4 MOE SSP'!AP37+'E.3 MOE in TANF'!AP37</f>
        <v>1147186</v>
      </c>
      <c r="AQ37" s="54">
        <f>'E.4 MOE SSP'!AQ37+'E.3 MOE in TANF'!AQ37</f>
        <v>0</v>
      </c>
      <c r="AR37" s="54">
        <f>'E.4 MOE SSP'!AR37+'E.3 MOE in TANF'!AR37</f>
        <v>238948352</v>
      </c>
      <c r="AS37" s="35"/>
      <c r="AT37" s="35"/>
      <c r="AU37" s="35"/>
      <c r="AV37" s="35"/>
    </row>
    <row r="38" spans="1:48" s="4" customFormat="1" x14ac:dyDescent="0.35">
      <c r="A38" s="52" t="s">
        <v>35</v>
      </c>
      <c r="B38" s="88"/>
      <c r="C38" s="88"/>
      <c r="D38" s="88"/>
      <c r="E38" s="88"/>
      <c r="F38" s="88"/>
      <c r="G38" s="54">
        <f>'E.4 MOE SSP'!G38+'E.3 MOE in TANF'!G38</f>
        <v>2264677</v>
      </c>
      <c r="H38" s="54">
        <f>'E.4 MOE SSP'!H38+'E.3 MOE in TANF'!H38</f>
        <v>2264677</v>
      </c>
      <c r="I38" s="54">
        <f>'E.4 MOE SSP'!I38+'E.3 MOE in TANF'!I38</f>
        <v>0</v>
      </c>
      <c r="J38" s="88"/>
      <c r="K38" s="88"/>
      <c r="L38" s="88"/>
      <c r="M38" s="88"/>
      <c r="N38" s="88"/>
      <c r="O38" s="88"/>
      <c r="P38" s="88"/>
      <c r="Q38" s="88"/>
      <c r="R38" s="54">
        <f>'E.4 MOE SSP'!R38+'E.3 MOE in TANF'!R38</f>
        <v>3468866</v>
      </c>
      <c r="S38" s="54">
        <f>'E.4 MOE SSP'!S38+'E.3 MOE in TANF'!S38</f>
        <v>0</v>
      </c>
      <c r="T38" s="54">
        <f>'E.4 MOE SSP'!T38+'E.3 MOE in TANF'!T38</f>
        <v>0</v>
      </c>
      <c r="U38" s="54">
        <f>'E.4 MOE SSP'!U38+'E.3 MOE in TANF'!U38</f>
        <v>3468866</v>
      </c>
      <c r="V38" s="54">
        <f>'E.4 MOE SSP'!V38+'E.3 MOE in TANF'!V38</f>
        <v>0</v>
      </c>
      <c r="W38" s="54">
        <f>'E.4 MOE SSP'!W38+'E.3 MOE in TANF'!W38</f>
        <v>1238548</v>
      </c>
      <c r="X38" s="54">
        <f>'E.4 MOE SSP'!X38+'E.3 MOE in TANF'!X38</f>
        <v>1238548</v>
      </c>
      <c r="Y38" s="54">
        <f>'E.4 MOE SSP'!Y38+'E.3 MOE in TANF'!Y38</f>
        <v>0</v>
      </c>
      <c r="Z38" s="54">
        <f>'E.4 MOE SSP'!Z38+'E.3 MOE in TANF'!Z38</f>
        <v>0</v>
      </c>
      <c r="AA38" s="54">
        <f>'E.4 MOE SSP'!AA38+'E.3 MOE in TANF'!AA38</f>
        <v>0</v>
      </c>
      <c r="AB38" s="54">
        <f>'E.4 MOE SSP'!AB38+'E.3 MOE in TANF'!AB38</f>
        <v>0</v>
      </c>
      <c r="AC38" s="54">
        <f>'E.4 MOE SSP'!AC38+'E.3 MOE in TANF'!AC38</f>
        <v>0</v>
      </c>
      <c r="AD38" s="54">
        <f>'E.4 MOE SSP'!AD38+'E.3 MOE in TANF'!AD38</f>
        <v>0</v>
      </c>
      <c r="AE38" s="54">
        <f>'E.4 MOE SSP'!AE38+'E.3 MOE in TANF'!AE38</f>
        <v>0</v>
      </c>
      <c r="AF38" s="54">
        <f>'E.4 MOE SSP'!AF38+'E.3 MOE in TANF'!AF38</f>
        <v>0</v>
      </c>
      <c r="AG38" s="54">
        <f>'E.4 MOE SSP'!AG38+'E.3 MOE in TANF'!AG38</f>
        <v>0</v>
      </c>
      <c r="AH38" s="54">
        <f>'E.4 MOE SSP'!AH38+'E.3 MOE in TANF'!AH38</f>
        <v>2097195</v>
      </c>
      <c r="AI38" s="54">
        <f>'E.4 MOE SSP'!AI38+'E.3 MOE in TANF'!AI38</f>
        <v>2097195</v>
      </c>
      <c r="AJ38" s="54">
        <f>'E.4 MOE SSP'!AJ38+'E.3 MOE in TANF'!AJ38</f>
        <v>0</v>
      </c>
      <c r="AK38" s="54">
        <f>'E.4 MOE SSP'!AK38+'E.3 MOE in TANF'!AK38</f>
        <v>0</v>
      </c>
      <c r="AL38" s="54">
        <f>'E.4 MOE SSP'!AL38+'E.3 MOE in TANF'!AL38</f>
        <v>0</v>
      </c>
      <c r="AM38" s="54">
        <f>'E.4 MOE SSP'!AM38+'E.3 MOE in TANF'!AM38</f>
        <v>0</v>
      </c>
      <c r="AN38" s="54">
        <f>'E.4 MOE SSP'!AN38+'E.3 MOE in TANF'!AN38</f>
        <v>0</v>
      </c>
      <c r="AO38" s="54">
        <f>'E.4 MOE SSP'!AO38+'E.3 MOE in TANF'!AO38</f>
        <v>0</v>
      </c>
      <c r="AP38" s="54">
        <f>'E.4 MOE SSP'!AP38+'E.3 MOE in TANF'!AP38</f>
        <v>0</v>
      </c>
      <c r="AQ38" s="54">
        <f>'E.4 MOE SSP'!AQ38+'E.3 MOE in TANF'!AQ38</f>
        <v>0</v>
      </c>
      <c r="AR38" s="54">
        <f>'E.4 MOE SSP'!AR38+'E.3 MOE in TANF'!AR38</f>
        <v>9069286</v>
      </c>
      <c r="AS38" s="35"/>
      <c r="AT38" s="35"/>
      <c r="AU38" s="35"/>
      <c r="AV38" s="35"/>
    </row>
    <row r="39" spans="1:48" s="4" customFormat="1" x14ac:dyDescent="0.35">
      <c r="A39" s="52" t="s">
        <v>36</v>
      </c>
      <c r="B39" s="88"/>
      <c r="C39" s="88"/>
      <c r="D39" s="88"/>
      <c r="E39" s="88"/>
      <c r="F39" s="88"/>
      <c r="G39" s="54">
        <f>'E.4 MOE SSP'!G39+'E.3 MOE in TANF'!G39</f>
        <v>137985587</v>
      </c>
      <c r="H39" s="54">
        <f>'E.4 MOE SSP'!H39+'E.3 MOE in TANF'!H39</f>
        <v>137985587</v>
      </c>
      <c r="I39" s="54">
        <f>'E.4 MOE SSP'!I39+'E.3 MOE in TANF'!I39</f>
        <v>0</v>
      </c>
      <c r="J39" s="88"/>
      <c r="K39" s="88"/>
      <c r="L39" s="88"/>
      <c r="M39" s="88"/>
      <c r="N39" s="88"/>
      <c r="O39" s="88"/>
      <c r="P39" s="88"/>
      <c r="Q39" s="88"/>
      <c r="R39" s="54">
        <f>'E.4 MOE SSP'!R39+'E.3 MOE in TANF'!R39</f>
        <v>0</v>
      </c>
      <c r="S39" s="54">
        <f>'E.4 MOE SSP'!S39+'E.3 MOE in TANF'!S39</f>
        <v>0</v>
      </c>
      <c r="T39" s="54">
        <f>'E.4 MOE SSP'!T39+'E.3 MOE in TANF'!T39</f>
        <v>0</v>
      </c>
      <c r="U39" s="54">
        <f>'E.4 MOE SSP'!U39+'E.3 MOE in TANF'!U39</f>
        <v>0</v>
      </c>
      <c r="V39" s="54">
        <f>'E.4 MOE SSP'!V39+'E.3 MOE in TANF'!V39</f>
        <v>0</v>
      </c>
      <c r="W39" s="54">
        <f>'E.4 MOE SSP'!W39+'E.3 MOE in TANF'!W39</f>
        <v>192214779</v>
      </c>
      <c r="X39" s="54">
        <f>'E.4 MOE SSP'!X39+'E.3 MOE in TANF'!X39</f>
        <v>192214779</v>
      </c>
      <c r="Y39" s="54">
        <f>'E.4 MOE SSP'!Y39+'E.3 MOE in TANF'!Y39</f>
        <v>0</v>
      </c>
      <c r="Z39" s="54">
        <f>'E.4 MOE SSP'!Z39+'E.3 MOE in TANF'!Z39</f>
        <v>0</v>
      </c>
      <c r="AA39" s="54">
        <f>'E.4 MOE SSP'!AA39+'E.3 MOE in TANF'!AA39</f>
        <v>0</v>
      </c>
      <c r="AB39" s="54">
        <f>'E.4 MOE SSP'!AB39+'E.3 MOE in TANF'!AB39</f>
        <v>0</v>
      </c>
      <c r="AC39" s="54">
        <f>'E.4 MOE SSP'!AC39+'E.3 MOE in TANF'!AC39</f>
        <v>36426093</v>
      </c>
      <c r="AD39" s="54">
        <f>'E.4 MOE SSP'!AD39+'E.3 MOE in TANF'!AD39</f>
        <v>0</v>
      </c>
      <c r="AE39" s="54">
        <f>'E.4 MOE SSP'!AE39+'E.3 MOE in TANF'!AE39</f>
        <v>0</v>
      </c>
      <c r="AF39" s="54">
        <f>'E.4 MOE SSP'!AF39+'E.3 MOE in TANF'!AF39</f>
        <v>63721340</v>
      </c>
      <c r="AG39" s="54">
        <f>'E.4 MOE SSP'!AG39+'E.3 MOE in TANF'!AG39</f>
        <v>10865</v>
      </c>
      <c r="AH39" s="54">
        <f>'E.4 MOE SSP'!AH39+'E.3 MOE in TANF'!AH39</f>
        <v>643862</v>
      </c>
      <c r="AI39" s="54">
        <f>'E.4 MOE SSP'!AI39+'E.3 MOE in TANF'!AI39</f>
        <v>0</v>
      </c>
      <c r="AJ39" s="54">
        <f>'E.4 MOE SSP'!AJ39+'E.3 MOE in TANF'!AJ39</f>
        <v>0</v>
      </c>
      <c r="AK39" s="54">
        <f>'E.4 MOE SSP'!AK39+'E.3 MOE in TANF'!AK39</f>
        <v>643862</v>
      </c>
      <c r="AL39" s="54">
        <f>'E.4 MOE SSP'!AL39+'E.3 MOE in TANF'!AL39</f>
        <v>0</v>
      </c>
      <c r="AM39" s="54">
        <f>'E.4 MOE SSP'!AM39+'E.3 MOE in TANF'!AM39</f>
        <v>34057580</v>
      </c>
      <c r="AN39" s="54">
        <f>'E.4 MOE SSP'!AN39+'E.3 MOE in TANF'!AN39</f>
        <v>33649194</v>
      </c>
      <c r="AO39" s="54">
        <f>'E.4 MOE SSP'!AO39+'E.3 MOE in TANF'!AO39</f>
        <v>408308</v>
      </c>
      <c r="AP39" s="54">
        <f>'E.4 MOE SSP'!AP39+'E.3 MOE in TANF'!AP39</f>
        <v>78</v>
      </c>
      <c r="AQ39" s="54">
        <f>'E.4 MOE SSP'!AQ39+'E.3 MOE in TANF'!AQ39</f>
        <v>0</v>
      </c>
      <c r="AR39" s="54">
        <f>'E.4 MOE SSP'!AR39+'E.3 MOE in TANF'!AR39</f>
        <v>465060106</v>
      </c>
      <c r="AS39" s="35"/>
      <c r="AT39" s="35"/>
      <c r="AU39" s="35"/>
      <c r="AV39" s="35"/>
    </row>
    <row r="40" spans="1:48" s="4" customFormat="1" x14ac:dyDescent="0.35">
      <c r="A40" s="52" t="s">
        <v>37</v>
      </c>
      <c r="B40" s="88"/>
      <c r="C40" s="88"/>
      <c r="D40" s="88"/>
      <c r="E40" s="88"/>
      <c r="F40" s="88"/>
      <c r="G40" s="54">
        <f>'E.4 MOE SSP'!G40+'E.3 MOE in TANF'!G40</f>
        <v>18353942</v>
      </c>
      <c r="H40" s="54">
        <f>'E.4 MOE SSP'!H40+'E.3 MOE in TANF'!H40</f>
        <v>17527339</v>
      </c>
      <c r="I40" s="54">
        <f>'E.4 MOE SSP'!I40+'E.3 MOE in TANF'!I40</f>
        <v>826603</v>
      </c>
      <c r="J40" s="88"/>
      <c r="K40" s="88"/>
      <c r="L40" s="88"/>
      <c r="M40" s="88"/>
      <c r="N40" s="88"/>
      <c r="O40" s="88"/>
      <c r="P40" s="88"/>
      <c r="Q40" s="88"/>
      <c r="R40" s="54">
        <f>'E.4 MOE SSP'!R40+'E.3 MOE in TANF'!R40</f>
        <v>7283507</v>
      </c>
      <c r="S40" s="54">
        <f>'E.4 MOE SSP'!S40+'E.3 MOE in TANF'!S40</f>
        <v>0</v>
      </c>
      <c r="T40" s="54">
        <f>'E.4 MOE SSP'!T40+'E.3 MOE in TANF'!T40</f>
        <v>7225400</v>
      </c>
      <c r="U40" s="54">
        <f>'E.4 MOE SSP'!U40+'E.3 MOE in TANF'!U40</f>
        <v>58107</v>
      </c>
      <c r="V40" s="54">
        <f>'E.4 MOE SSP'!V40+'E.3 MOE in TANF'!V40</f>
        <v>445139</v>
      </c>
      <c r="W40" s="54">
        <f>'E.4 MOE SSP'!W40+'E.3 MOE in TANF'!W40</f>
        <v>7074900</v>
      </c>
      <c r="X40" s="54">
        <f>'E.4 MOE SSP'!X40+'E.3 MOE in TANF'!X40</f>
        <v>7074900</v>
      </c>
      <c r="Y40" s="54">
        <f>'E.4 MOE SSP'!Y40+'E.3 MOE in TANF'!Y40</f>
        <v>0</v>
      </c>
      <c r="Z40" s="54">
        <f>'E.4 MOE SSP'!Z40+'E.3 MOE in TANF'!Z40</f>
        <v>0</v>
      </c>
      <c r="AA40" s="54">
        <f>'E.4 MOE SSP'!AA40+'E.3 MOE in TANF'!AA40</f>
        <v>0</v>
      </c>
      <c r="AB40" s="54">
        <f>'E.4 MOE SSP'!AB40+'E.3 MOE in TANF'!AB40</f>
        <v>0</v>
      </c>
      <c r="AC40" s="54">
        <f>'E.4 MOE SSP'!AC40+'E.3 MOE in TANF'!AC40</f>
        <v>486412</v>
      </c>
      <c r="AD40" s="54">
        <f>'E.4 MOE SSP'!AD40+'E.3 MOE in TANF'!AD40</f>
        <v>2663863</v>
      </c>
      <c r="AE40" s="54">
        <f>'E.4 MOE SSP'!AE40+'E.3 MOE in TANF'!AE40</f>
        <v>1048949</v>
      </c>
      <c r="AF40" s="54">
        <f>'E.4 MOE SSP'!AF40+'E.3 MOE in TANF'!AF40</f>
        <v>0</v>
      </c>
      <c r="AG40" s="54">
        <f>'E.4 MOE SSP'!AG40+'E.3 MOE in TANF'!AG40</f>
        <v>0</v>
      </c>
      <c r="AH40" s="54">
        <f>'E.4 MOE SSP'!AH40+'E.3 MOE in TANF'!AH40</f>
        <v>6251218</v>
      </c>
      <c r="AI40" s="54">
        <f>'E.4 MOE SSP'!AI40+'E.3 MOE in TANF'!AI40</f>
        <v>5909700</v>
      </c>
      <c r="AJ40" s="54">
        <f>'E.4 MOE SSP'!AJ40+'E.3 MOE in TANF'!AJ40</f>
        <v>0</v>
      </c>
      <c r="AK40" s="54">
        <f>'E.4 MOE SSP'!AK40+'E.3 MOE in TANF'!AK40</f>
        <v>341518</v>
      </c>
      <c r="AL40" s="54">
        <f>'E.4 MOE SSP'!AL40+'E.3 MOE in TANF'!AL40</f>
        <v>0</v>
      </c>
      <c r="AM40" s="54">
        <f>'E.4 MOE SSP'!AM40+'E.3 MOE in TANF'!AM40</f>
        <v>13594477</v>
      </c>
      <c r="AN40" s="54">
        <f>'E.4 MOE SSP'!AN40+'E.3 MOE in TANF'!AN40</f>
        <v>7350270</v>
      </c>
      <c r="AO40" s="54">
        <f>'E.4 MOE SSP'!AO40+'E.3 MOE in TANF'!AO40</f>
        <v>5614090</v>
      </c>
      <c r="AP40" s="54">
        <f>'E.4 MOE SSP'!AP40+'E.3 MOE in TANF'!AP40</f>
        <v>630117</v>
      </c>
      <c r="AQ40" s="54">
        <f>'E.4 MOE SSP'!AQ40+'E.3 MOE in TANF'!AQ40</f>
        <v>96530</v>
      </c>
      <c r="AR40" s="54">
        <f>'E.4 MOE SSP'!AR40+'E.3 MOE in TANF'!AR40</f>
        <v>57298937</v>
      </c>
      <c r="AS40" s="35"/>
      <c r="AT40" s="35"/>
      <c r="AU40" s="35"/>
      <c r="AV40" s="35"/>
    </row>
    <row r="41" spans="1:48" s="4" customFormat="1" x14ac:dyDescent="0.35">
      <c r="A41" s="52" t="s">
        <v>38</v>
      </c>
      <c r="B41" s="88"/>
      <c r="C41" s="88"/>
      <c r="D41" s="88"/>
      <c r="E41" s="88"/>
      <c r="F41" s="88"/>
      <c r="G41" s="54">
        <f>'E.4 MOE SSP'!G41+'E.3 MOE in TANF'!G41</f>
        <v>16133766</v>
      </c>
      <c r="H41" s="54">
        <f>'E.4 MOE SSP'!H41+'E.3 MOE in TANF'!H41</f>
        <v>16133766</v>
      </c>
      <c r="I41" s="54">
        <f>'E.4 MOE SSP'!I41+'E.3 MOE in TANF'!I41</f>
        <v>0</v>
      </c>
      <c r="J41" s="88"/>
      <c r="K41" s="88"/>
      <c r="L41" s="88"/>
      <c r="M41" s="88"/>
      <c r="N41" s="88"/>
      <c r="O41" s="88"/>
      <c r="P41" s="88"/>
      <c r="Q41" s="88"/>
      <c r="R41" s="54">
        <f>'E.4 MOE SSP'!R41+'E.3 MOE in TANF'!R41</f>
        <v>3341586</v>
      </c>
      <c r="S41" s="54">
        <f>'E.4 MOE SSP'!S41+'E.3 MOE in TANF'!S41</f>
        <v>1320410</v>
      </c>
      <c r="T41" s="54">
        <f>'E.4 MOE SSP'!T41+'E.3 MOE in TANF'!T41</f>
        <v>190992</v>
      </c>
      <c r="U41" s="54">
        <f>'E.4 MOE SSP'!U41+'E.3 MOE in TANF'!U41</f>
        <v>1830184</v>
      </c>
      <c r="V41" s="54">
        <f>'E.4 MOE SSP'!V41+'E.3 MOE in TANF'!V41</f>
        <v>652825</v>
      </c>
      <c r="W41" s="54">
        <f>'E.4 MOE SSP'!W41+'E.3 MOE in TANF'!W41</f>
        <v>18113815</v>
      </c>
      <c r="X41" s="54">
        <f>'E.4 MOE SSP'!X41+'E.3 MOE in TANF'!X41</f>
        <v>6515272</v>
      </c>
      <c r="Y41" s="54">
        <f>'E.4 MOE SSP'!Y41+'E.3 MOE in TANF'!Y41</f>
        <v>11598543</v>
      </c>
      <c r="Z41" s="54">
        <f>'E.4 MOE SSP'!Z41+'E.3 MOE in TANF'!Z41</f>
        <v>0</v>
      </c>
      <c r="AA41" s="54">
        <f>'E.4 MOE SSP'!AA41+'E.3 MOE in TANF'!AA41</f>
        <v>0</v>
      </c>
      <c r="AB41" s="54">
        <f>'E.4 MOE SSP'!AB41+'E.3 MOE in TANF'!AB41</f>
        <v>3380632</v>
      </c>
      <c r="AC41" s="54">
        <f>'E.4 MOE SSP'!AC41+'E.3 MOE in TANF'!AC41</f>
        <v>21792613</v>
      </c>
      <c r="AD41" s="54">
        <f>'E.4 MOE SSP'!AD41+'E.3 MOE in TANF'!AD41</f>
        <v>3611624</v>
      </c>
      <c r="AE41" s="54">
        <f>'E.4 MOE SSP'!AE41+'E.3 MOE in TANF'!AE41</f>
        <v>0</v>
      </c>
      <c r="AF41" s="54">
        <f>'E.4 MOE SSP'!AF41+'E.3 MOE in TANF'!AF41</f>
        <v>0</v>
      </c>
      <c r="AG41" s="54">
        <f>'E.4 MOE SSP'!AG41+'E.3 MOE in TANF'!AG41</f>
        <v>0</v>
      </c>
      <c r="AH41" s="54">
        <f>'E.4 MOE SSP'!AH41+'E.3 MOE in TANF'!AH41</f>
        <v>0</v>
      </c>
      <c r="AI41" s="54">
        <f>'E.4 MOE SSP'!AI41+'E.3 MOE in TANF'!AI41</f>
        <v>0</v>
      </c>
      <c r="AJ41" s="54">
        <f>'E.4 MOE SSP'!AJ41+'E.3 MOE in TANF'!AJ41</f>
        <v>0</v>
      </c>
      <c r="AK41" s="54">
        <f>'E.4 MOE SSP'!AK41+'E.3 MOE in TANF'!AK41</f>
        <v>0</v>
      </c>
      <c r="AL41" s="54">
        <f>'E.4 MOE SSP'!AL41+'E.3 MOE in TANF'!AL41</f>
        <v>0</v>
      </c>
      <c r="AM41" s="54">
        <f>'E.4 MOE SSP'!AM41+'E.3 MOE in TANF'!AM41</f>
        <v>24607391</v>
      </c>
      <c r="AN41" s="54">
        <f>'E.4 MOE SSP'!AN41+'E.3 MOE in TANF'!AN41</f>
        <v>13732483</v>
      </c>
      <c r="AO41" s="54">
        <f>'E.4 MOE SSP'!AO41+'E.3 MOE in TANF'!AO41</f>
        <v>10874908</v>
      </c>
      <c r="AP41" s="54">
        <f>'E.4 MOE SSP'!AP41+'E.3 MOE in TANF'!AP41</f>
        <v>0</v>
      </c>
      <c r="AQ41" s="54">
        <f>'E.4 MOE SSP'!AQ41+'E.3 MOE in TANF'!AQ41</f>
        <v>0</v>
      </c>
      <c r="AR41" s="54">
        <f>'E.4 MOE SSP'!AR41+'E.3 MOE in TANF'!AR41</f>
        <v>91634252</v>
      </c>
      <c r="AS41" s="35"/>
      <c r="AT41" s="35"/>
      <c r="AU41" s="35"/>
      <c r="AV41" s="35"/>
    </row>
    <row r="42" spans="1:48" s="4" customFormat="1" x14ac:dyDescent="0.35">
      <c r="A42" s="52" t="s">
        <v>39</v>
      </c>
      <c r="B42" s="88"/>
      <c r="C42" s="88"/>
      <c r="D42" s="88"/>
      <c r="E42" s="88"/>
      <c r="F42" s="88"/>
      <c r="G42" s="54">
        <f>'E.4 MOE SSP'!G42+'E.3 MOE in TANF'!G42</f>
        <v>3780733</v>
      </c>
      <c r="H42" s="54">
        <f>'E.4 MOE SSP'!H42+'E.3 MOE in TANF'!H42</f>
        <v>3780733</v>
      </c>
      <c r="I42" s="54">
        <f>'E.4 MOE SSP'!I42+'E.3 MOE in TANF'!I42</f>
        <v>0</v>
      </c>
      <c r="J42" s="88"/>
      <c r="K42" s="88"/>
      <c r="L42" s="88"/>
      <c r="M42" s="88"/>
      <c r="N42" s="88"/>
      <c r="O42" s="88"/>
      <c r="P42" s="88"/>
      <c r="Q42" s="88"/>
      <c r="R42" s="54">
        <f>'E.4 MOE SSP'!R42+'E.3 MOE in TANF'!R42</f>
        <v>4599204</v>
      </c>
      <c r="S42" s="54">
        <f>'E.4 MOE SSP'!S42+'E.3 MOE in TANF'!S42</f>
        <v>0</v>
      </c>
      <c r="T42" s="54">
        <f>'E.4 MOE SSP'!T42+'E.3 MOE in TANF'!T42</f>
        <v>0</v>
      </c>
      <c r="U42" s="54">
        <f>'E.4 MOE SSP'!U42+'E.3 MOE in TANF'!U42</f>
        <v>4599204</v>
      </c>
      <c r="V42" s="54">
        <f>'E.4 MOE SSP'!V42+'E.3 MOE in TANF'!V42</f>
        <v>5197</v>
      </c>
      <c r="W42" s="54">
        <f>'E.4 MOE SSP'!W42+'E.3 MOE in TANF'!W42</f>
        <v>392593715</v>
      </c>
      <c r="X42" s="54">
        <f>'E.4 MOE SSP'!X42+'E.3 MOE in TANF'!X42</f>
        <v>173248608</v>
      </c>
      <c r="Y42" s="54">
        <f>'E.4 MOE SSP'!Y42+'E.3 MOE in TANF'!Y42</f>
        <v>219345107</v>
      </c>
      <c r="Z42" s="54">
        <f>'E.4 MOE SSP'!Z42+'E.3 MOE in TANF'!Z42</f>
        <v>0</v>
      </c>
      <c r="AA42" s="54">
        <f>'E.4 MOE SSP'!AA42+'E.3 MOE in TANF'!AA42</f>
        <v>0</v>
      </c>
      <c r="AB42" s="54">
        <f>'E.4 MOE SSP'!AB42+'E.3 MOE in TANF'!AB42</f>
        <v>0</v>
      </c>
      <c r="AC42" s="54">
        <f>'E.4 MOE SSP'!AC42+'E.3 MOE in TANF'!AC42</f>
        <v>432425</v>
      </c>
      <c r="AD42" s="54">
        <f>'E.4 MOE SSP'!AD42+'E.3 MOE in TANF'!AD42</f>
        <v>0</v>
      </c>
      <c r="AE42" s="54">
        <f>'E.4 MOE SSP'!AE42+'E.3 MOE in TANF'!AE42</f>
        <v>0</v>
      </c>
      <c r="AF42" s="54">
        <f>'E.4 MOE SSP'!AF42+'E.3 MOE in TANF'!AF42</f>
        <v>0</v>
      </c>
      <c r="AG42" s="54">
        <f>'E.4 MOE SSP'!AG42+'E.3 MOE in TANF'!AG42</f>
        <v>0</v>
      </c>
      <c r="AH42" s="54">
        <f>'E.4 MOE SSP'!AH42+'E.3 MOE in TANF'!AH42</f>
        <v>0</v>
      </c>
      <c r="AI42" s="54">
        <f>'E.4 MOE SSP'!AI42+'E.3 MOE in TANF'!AI42</f>
        <v>0</v>
      </c>
      <c r="AJ42" s="54">
        <f>'E.4 MOE SSP'!AJ42+'E.3 MOE in TANF'!AJ42</f>
        <v>0</v>
      </c>
      <c r="AK42" s="54">
        <f>'E.4 MOE SSP'!AK42+'E.3 MOE in TANF'!AK42</f>
        <v>0</v>
      </c>
      <c r="AL42" s="54">
        <f>'E.4 MOE SSP'!AL42+'E.3 MOE in TANF'!AL42</f>
        <v>12110264</v>
      </c>
      <c r="AM42" s="54">
        <f>'E.4 MOE SSP'!AM42+'E.3 MOE in TANF'!AM42</f>
        <v>6845453</v>
      </c>
      <c r="AN42" s="54">
        <f>'E.4 MOE SSP'!AN42+'E.3 MOE in TANF'!AN42</f>
        <v>5056221</v>
      </c>
      <c r="AO42" s="54">
        <f>'E.4 MOE SSP'!AO42+'E.3 MOE in TANF'!AO42</f>
        <v>0</v>
      </c>
      <c r="AP42" s="54">
        <f>'E.4 MOE SSP'!AP42+'E.3 MOE in TANF'!AP42</f>
        <v>1789232</v>
      </c>
      <c r="AQ42" s="54">
        <f>'E.4 MOE SSP'!AQ42+'E.3 MOE in TANF'!AQ42</f>
        <v>0</v>
      </c>
      <c r="AR42" s="54">
        <f>'E.4 MOE SSP'!AR42+'E.3 MOE in TANF'!AR42</f>
        <v>420366991</v>
      </c>
      <c r="AS42" s="35"/>
      <c r="AT42" s="35"/>
      <c r="AU42" s="35"/>
      <c r="AV42" s="35"/>
    </row>
    <row r="43" spans="1:48" s="4" customFormat="1" x14ac:dyDescent="0.35">
      <c r="A43" s="52" t="s">
        <v>40</v>
      </c>
      <c r="B43" s="88"/>
      <c r="C43" s="88"/>
      <c r="D43" s="88"/>
      <c r="E43" s="88"/>
      <c r="F43" s="88"/>
      <c r="G43" s="54">
        <f>'E.4 MOE SSP'!G43+'E.3 MOE in TANF'!G43</f>
        <v>2882126</v>
      </c>
      <c r="H43" s="54">
        <f>'E.4 MOE SSP'!H43+'E.3 MOE in TANF'!H43</f>
        <v>2882126</v>
      </c>
      <c r="I43" s="54">
        <f>'E.4 MOE SSP'!I43+'E.3 MOE in TANF'!I43</f>
        <v>0</v>
      </c>
      <c r="J43" s="88"/>
      <c r="K43" s="88"/>
      <c r="L43" s="88"/>
      <c r="M43" s="88"/>
      <c r="N43" s="88"/>
      <c r="O43" s="88"/>
      <c r="P43" s="88"/>
      <c r="Q43" s="88"/>
      <c r="R43" s="54">
        <f>'E.4 MOE SSP'!R43+'E.3 MOE in TANF'!R43</f>
        <v>1264200</v>
      </c>
      <c r="S43" s="54">
        <f>'E.4 MOE SSP'!S43+'E.3 MOE in TANF'!S43</f>
        <v>0</v>
      </c>
      <c r="T43" s="54">
        <f>'E.4 MOE SSP'!T43+'E.3 MOE in TANF'!T43</f>
        <v>0</v>
      </c>
      <c r="U43" s="54">
        <f>'E.4 MOE SSP'!U43+'E.3 MOE in TANF'!U43</f>
        <v>1264200</v>
      </c>
      <c r="V43" s="54">
        <f>'E.4 MOE SSP'!V43+'E.3 MOE in TANF'!V43</f>
        <v>0</v>
      </c>
      <c r="W43" s="54">
        <f>'E.4 MOE SSP'!W43+'E.3 MOE in TANF'!W43</f>
        <v>6541126</v>
      </c>
      <c r="X43" s="54">
        <f>'E.4 MOE SSP'!X43+'E.3 MOE in TANF'!X43</f>
        <v>5351126</v>
      </c>
      <c r="Y43" s="54">
        <f>'E.4 MOE SSP'!Y43+'E.3 MOE in TANF'!Y43</f>
        <v>1190000</v>
      </c>
      <c r="Z43" s="54">
        <f>'E.4 MOE SSP'!Z43+'E.3 MOE in TANF'!Z43</f>
        <v>0</v>
      </c>
      <c r="AA43" s="54">
        <f>'E.4 MOE SSP'!AA43+'E.3 MOE in TANF'!AA43</f>
        <v>22094812</v>
      </c>
      <c r="AB43" s="54">
        <f>'E.4 MOE SSP'!AB43+'E.3 MOE in TANF'!AB43</f>
        <v>118980</v>
      </c>
      <c r="AC43" s="54">
        <f>'E.4 MOE SSP'!AC43+'E.3 MOE in TANF'!AC43</f>
        <v>0</v>
      </c>
      <c r="AD43" s="54">
        <f>'E.4 MOE SSP'!AD43+'E.3 MOE in TANF'!AD43</f>
        <v>17135589</v>
      </c>
      <c r="AE43" s="54">
        <f>'E.4 MOE SSP'!AE43+'E.3 MOE in TANF'!AE43</f>
        <v>0</v>
      </c>
      <c r="AF43" s="54">
        <f>'E.4 MOE SSP'!AF43+'E.3 MOE in TANF'!AF43</f>
        <v>0</v>
      </c>
      <c r="AG43" s="54">
        <f>'E.4 MOE SSP'!AG43+'E.3 MOE in TANF'!AG43</f>
        <v>0</v>
      </c>
      <c r="AH43" s="54">
        <f>'E.4 MOE SSP'!AH43+'E.3 MOE in TANF'!AH43</f>
        <v>18416267</v>
      </c>
      <c r="AI43" s="54">
        <f>'E.4 MOE SSP'!AI43+'E.3 MOE in TANF'!AI43</f>
        <v>0</v>
      </c>
      <c r="AJ43" s="54">
        <f>'E.4 MOE SSP'!AJ43+'E.3 MOE in TANF'!AJ43</f>
        <v>0</v>
      </c>
      <c r="AK43" s="54">
        <f>'E.4 MOE SSP'!AK43+'E.3 MOE in TANF'!AK43</f>
        <v>18416267</v>
      </c>
      <c r="AL43" s="54">
        <f>'E.4 MOE SSP'!AL43+'E.3 MOE in TANF'!AL43</f>
        <v>0</v>
      </c>
      <c r="AM43" s="54">
        <f>'E.4 MOE SSP'!AM43+'E.3 MOE in TANF'!AM43</f>
        <v>2913488</v>
      </c>
      <c r="AN43" s="54">
        <f>'E.4 MOE SSP'!AN43+'E.3 MOE in TANF'!AN43</f>
        <v>2913488</v>
      </c>
      <c r="AO43" s="54">
        <f>'E.4 MOE SSP'!AO43+'E.3 MOE in TANF'!AO43</f>
        <v>0</v>
      </c>
      <c r="AP43" s="54">
        <f>'E.4 MOE SSP'!AP43+'E.3 MOE in TANF'!AP43</f>
        <v>0</v>
      </c>
      <c r="AQ43" s="54">
        <f>'E.4 MOE SSP'!AQ43+'E.3 MOE in TANF'!AQ43</f>
        <v>0</v>
      </c>
      <c r="AR43" s="54">
        <f>'E.4 MOE SSP'!AR43+'E.3 MOE in TANF'!AR43</f>
        <v>71366588</v>
      </c>
      <c r="AS43" s="35"/>
      <c r="AT43" s="35"/>
      <c r="AU43" s="35"/>
      <c r="AV43" s="35"/>
    </row>
    <row r="44" spans="1:48" s="4" customFormat="1" x14ac:dyDescent="0.35">
      <c r="A44" s="52" t="s">
        <v>41</v>
      </c>
      <c r="B44" s="88"/>
      <c r="C44" s="88"/>
      <c r="D44" s="88"/>
      <c r="E44" s="88"/>
      <c r="F44" s="88"/>
      <c r="G44" s="54">
        <f>'E.4 MOE SSP'!G44+'E.3 MOE in TANF'!G44</f>
        <v>796017</v>
      </c>
      <c r="H44" s="54">
        <f>'E.4 MOE SSP'!H44+'E.3 MOE in TANF'!H44</f>
        <v>796017</v>
      </c>
      <c r="I44" s="54">
        <f>'E.4 MOE SSP'!I44+'E.3 MOE in TANF'!I44</f>
        <v>0</v>
      </c>
      <c r="J44" s="88"/>
      <c r="K44" s="88"/>
      <c r="L44" s="88"/>
      <c r="M44" s="88"/>
      <c r="N44" s="88"/>
      <c r="O44" s="88"/>
      <c r="P44" s="88"/>
      <c r="Q44" s="88"/>
      <c r="R44" s="54">
        <f>'E.4 MOE SSP'!R44+'E.3 MOE in TANF'!R44</f>
        <v>0</v>
      </c>
      <c r="S44" s="54">
        <f>'E.4 MOE SSP'!S44+'E.3 MOE in TANF'!S44</f>
        <v>0</v>
      </c>
      <c r="T44" s="54">
        <f>'E.4 MOE SSP'!T44+'E.3 MOE in TANF'!T44</f>
        <v>0</v>
      </c>
      <c r="U44" s="54">
        <f>'E.4 MOE SSP'!U44+'E.3 MOE in TANF'!U44</f>
        <v>0</v>
      </c>
      <c r="V44" s="54">
        <f>'E.4 MOE SSP'!V44+'E.3 MOE in TANF'!V44</f>
        <v>0</v>
      </c>
      <c r="W44" s="54">
        <f>'E.4 MOE SSP'!W44+'E.3 MOE in TANF'!W44</f>
        <v>31862288</v>
      </c>
      <c r="X44" s="54">
        <f>'E.4 MOE SSP'!X44+'E.3 MOE in TANF'!X44</f>
        <v>4085269</v>
      </c>
      <c r="Y44" s="54">
        <f>'E.4 MOE SSP'!Y44+'E.3 MOE in TANF'!Y44</f>
        <v>27777019</v>
      </c>
      <c r="Z44" s="54">
        <f>'E.4 MOE SSP'!Z44+'E.3 MOE in TANF'!Z44</f>
        <v>0</v>
      </c>
      <c r="AA44" s="54">
        <f>'E.4 MOE SSP'!AA44+'E.3 MOE in TANF'!AA44</f>
        <v>0</v>
      </c>
      <c r="AB44" s="54">
        <f>'E.4 MOE SSP'!AB44+'E.3 MOE in TANF'!AB44</f>
        <v>0</v>
      </c>
      <c r="AC44" s="54">
        <f>'E.4 MOE SSP'!AC44+'E.3 MOE in TANF'!AC44</f>
        <v>0</v>
      </c>
      <c r="AD44" s="54">
        <f>'E.4 MOE SSP'!AD44+'E.3 MOE in TANF'!AD44</f>
        <v>0</v>
      </c>
      <c r="AE44" s="54">
        <f>'E.4 MOE SSP'!AE44+'E.3 MOE in TANF'!AE44</f>
        <v>0</v>
      </c>
      <c r="AF44" s="54">
        <f>'E.4 MOE SSP'!AF44+'E.3 MOE in TANF'!AF44</f>
        <v>0</v>
      </c>
      <c r="AG44" s="54">
        <f>'E.4 MOE SSP'!AG44+'E.3 MOE in TANF'!AG44</f>
        <v>0</v>
      </c>
      <c r="AH44" s="54">
        <f>'E.4 MOE SSP'!AH44+'E.3 MOE in TANF'!AH44</f>
        <v>0</v>
      </c>
      <c r="AI44" s="54">
        <f>'E.4 MOE SSP'!AI44+'E.3 MOE in TANF'!AI44</f>
        <v>0</v>
      </c>
      <c r="AJ44" s="54">
        <f>'E.4 MOE SSP'!AJ44+'E.3 MOE in TANF'!AJ44</f>
        <v>0</v>
      </c>
      <c r="AK44" s="54">
        <f>'E.4 MOE SSP'!AK44+'E.3 MOE in TANF'!AK44</f>
        <v>0</v>
      </c>
      <c r="AL44" s="54">
        <f>'E.4 MOE SSP'!AL44+'E.3 MOE in TANF'!AL44</f>
        <v>0</v>
      </c>
      <c r="AM44" s="54">
        <f>'E.4 MOE SSP'!AM44+'E.3 MOE in TANF'!AM44</f>
        <v>1891041</v>
      </c>
      <c r="AN44" s="54">
        <f>'E.4 MOE SSP'!AN44+'E.3 MOE in TANF'!AN44</f>
        <v>1642267</v>
      </c>
      <c r="AO44" s="54">
        <f>'E.4 MOE SSP'!AO44+'E.3 MOE in TANF'!AO44</f>
        <v>287</v>
      </c>
      <c r="AP44" s="54">
        <f>'E.4 MOE SSP'!AP44+'E.3 MOE in TANF'!AP44</f>
        <v>248487</v>
      </c>
      <c r="AQ44" s="54">
        <f>'E.4 MOE SSP'!AQ44+'E.3 MOE in TANF'!AQ44</f>
        <v>20000000</v>
      </c>
      <c r="AR44" s="54">
        <f>'E.4 MOE SSP'!AR44+'E.3 MOE in TANF'!AR44</f>
        <v>54549346</v>
      </c>
      <c r="AS44" s="35"/>
      <c r="AT44" s="35"/>
      <c r="AU44" s="35"/>
      <c r="AV44" s="35"/>
    </row>
    <row r="45" spans="1:48" s="4" customFormat="1" x14ac:dyDescent="0.35">
      <c r="A45" s="52" t="s">
        <v>42</v>
      </c>
      <c r="B45" s="88"/>
      <c r="C45" s="88"/>
      <c r="D45" s="88"/>
      <c r="E45" s="88"/>
      <c r="F45" s="88"/>
      <c r="G45" s="54">
        <f>'E.4 MOE SSP'!G45+'E.3 MOE in TANF'!G45</f>
        <v>6033181</v>
      </c>
      <c r="H45" s="54">
        <f>'E.4 MOE SSP'!H45+'E.3 MOE in TANF'!H45</f>
        <v>6033181</v>
      </c>
      <c r="I45" s="54">
        <f>'E.4 MOE SSP'!I45+'E.3 MOE in TANF'!I45</f>
        <v>0</v>
      </c>
      <c r="J45" s="88"/>
      <c r="K45" s="88"/>
      <c r="L45" s="88"/>
      <c r="M45" s="88"/>
      <c r="N45" s="88"/>
      <c r="O45" s="88"/>
      <c r="P45" s="88"/>
      <c r="Q45" s="88"/>
      <c r="R45" s="54">
        <f>'E.4 MOE SSP'!R45+'E.3 MOE in TANF'!R45</f>
        <v>750404</v>
      </c>
      <c r="S45" s="54">
        <f>'E.4 MOE SSP'!S45+'E.3 MOE in TANF'!S45</f>
        <v>0</v>
      </c>
      <c r="T45" s="54">
        <f>'E.4 MOE SSP'!T45+'E.3 MOE in TANF'!T45</f>
        <v>0</v>
      </c>
      <c r="U45" s="54">
        <f>'E.4 MOE SSP'!U45+'E.3 MOE in TANF'!U45</f>
        <v>750404</v>
      </c>
      <c r="V45" s="54">
        <f>'E.4 MOE SSP'!V45+'E.3 MOE in TANF'!V45</f>
        <v>16844</v>
      </c>
      <c r="W45" s="54">
        <f>'E.4 MOE SSP'!W45+'E.3 MOE in TANF'!W45</f>
        <v>802914</v>
      </c>
      <c r="X45" s="54">
        <f>'E.4 MOE SSP'!X45+'E.3 MOE in TANF'!X45</f>
        <v>802914</v>
      </c>
      <c r="Y45" s="54">
        <f>'E.4 MOE SSP'!Y45+'E.3 MOE in TANF'!Y45</f>
        <v>0</v>
      </c>
      <c r="Z45" s="54">
        <f>'E.4 MOE SSP'!Z45+'E.3 MOE in TANF'!Z45</f>
        <v>0</v>
      </c>
      <c r="AA45" s="54">
        <f>'E.4 MOE SSP'!AA45+'E.3 MOE in TANF'!AA45</f>
        <v>0</v>
      </c>
      <c r="AB45" s="54">
        <f>'E.4 MOE SSP'!AB45+'E.3 MOE in TANF'!AB45</f>
        <v>0</v>
      </c>
      <c r="AC45" s="54">
        <f>'E.4 MOE SSP'!AC45+'E.3 MOE in TANF'!AC45</f>
        <v>0</v>
      </c>
      <c r="AD45" s="54">
        <f>'E.4 MOE SSP'!AD45+'E.3 MOE in TANF'!AD45</f>
        <v>0</v>
      </c>
      <c r="AE45" s="54">
        <f>'E.4 MOE SSP'!AE45+'E.3 MOE in TANF'!AE45</f>
        <v>0</v>
      </c>
      <c r="AF45" s="54">
        <f>'E.4 MOE SSP'!AF45+'E.3 MOE in TANF'!AF45</f>
        <v>0</v>
      </c>
      <c r="AG45" s="54">
        <f>'E.4 MOE SSP'!AG45+'E.3 MOE in TANF'!AG45</f>
        <v>0</v>
      </c>
      <c r="AH45" s="54">
        <f>'E.4 MOE SSP'!AH45+'E.3 MOE in TANF'!AH45</f>
        <v>0</v>
      </c>
      <c r="AI45" s="54">
        <f>'E.4 MOE SSP'!AI45+'E.3 MOE in TANF'!AI45</f>
        <v>0</v>
      </c>
      <c r="AJ45" s="54">
        <f>'E.4 MOE SSP'!AJ45+'E.3 MOE in TANF'!AJ45</f>
        <v>0</v>
      </c>
      <c r="AK45" s="54">
        <f>'E.4 MOE SSP'!AK45+'E.3 MOE in TANF'!AK45</f>
        <v>0</v>
      </c>
      <c r="AL45" s="54">
        <f>'E.4 MOE SSP'!AL45+'E.3 MOE in TANF'!AL45</f>
        <v>0</v>
      </c>
      <c r="AM45" s="54">
        <f>'E.4 MOE SSP'!AM45+'E.3 MOE in TANF'!AM45</f>
        <v>936657</v>
      </c>
      <c r="AN45" s="54">
        <f>'E.4 MOE SSP'!AN45+'E.3 MOE in TANF'!AN45</f>
        <v>936657</v>
      </c>
      <c r="AO45" s="54">
        <f>'E.4 MOE SSP'!AO45+'E.3 MOE in TANF'!AO45</f>
        <v>0</v>
      </c>
      <c r="AP45" s="54">
        <f>'E.4 MOE SSP'!AP45+'E.3 MOE in TANF'!AP45</f>
        <v>0</v>
      </c>
      <c r="AQ45" s="54">
        <f>'E.4 MOE SSP'!AQ45+'E.3 MOE in TANF'!AQ45</f>
        <v>0</v>
      </c>
      <c r="AR45" s="54">
        <f>'E.4 MOE SSP'!AR45+'E.3 MOE in TANF'!AR45</f>
        <v>8540000</v>
      </c>
      <c r="AS45" s="35"/>
      <c r="AT45" s="35"/>
      <c r="AU45" s="35"/>
      <c r="AV45" s="35"/>
    </row>
    <row r="46" spans="1:48" s="4" customFormat="1" x14ac:dyDescent="0.35">
      <c r="A46" s="52" t="s">
        <v>43</v>
      </c>
      <c r="B46" s="88"/>
      <c r="C46" s="88"/>
      <c r="D46" s="88"/>
      <c r="E46" s="88"/>
      <c r="F46" s="88"/>
      <c r="G46" s="54">
        <f>'E.4 MOE SSP'!G46+'E.3 MOE in TANF'!G46</f>
        <v>6151989</v>
      </c>
      <c r="H46" s="54">
        <f>'E.4 MOE SSP'!H46+'E.3 MOE in TANF'!H46</f>
        <v>6151989</v>
      </c>
      <c r="I46" s="54">
        <f>'E.4 MOE SSP'!I46+'E.3 MOE in TANF'!I46</f>
        <v>0</v>
      </c>
      <c r="J46" s="88"/>
      <c r="K46" s="88"/>
      <c r="L46" s="88"/>
      <c r="M46" s="88"/>
      <c r="N46" s="88"/>
      <c r="O46" s="88"/>
      <c r="P46" s="88"/>
      <c r="Q46" s="88"/>
      <c r="R46" s="54">
        <f>'E.4 MOE SSP'!R46+'E.3 MOE in TANF'!R46</f>
        <v>853209</v>
      </c>
      <c r="S46" s="54">
        <f>'E.4 MOE SSP'!S46+'E.3 MOE in TANF'!S46</f>
        <v>0</v>
      </c>
      <c r="T46" s="54">
        <f>'E.4 MOE SSP'!T46+'E.3 MOE in TANF'!T46</f>
        <v>0</v>
      </c>
      <c r="U46" s="54">
        <f>'E.4 MOE SSP'!U46+'E.3 MOE in TANF'!U46</f>
        <v>853209</v>
      </c>
      <c r="V46" s="54">
        <f>'E.4 MOE SSP'!V46+'E.3 MOE in TANF'!V46</f>
        <v>10482</v>
      </c>
      <c r="W46" s="54">
        <f>'E.4 MOE SSP'!W46+'E.3 MOE in TANF'!W46</f>
        <v>83206692</v>
      </c>
      <c r="X46" s="54">
        <f>'E.4 MOE SSP'!X46+'E.3 MOE in TANF'!X46</f>
        <v>0</v>
      </c>
      <c r="Y46" s="54">
        <f>'E.4 MOE SSP'!Y46+'E.3 MOE in TANF'!Y46</f>
        <v>83206692</v>
      </c>
      <c r="Z46" s="54">
        <f>'E.4 MOE SSP'!Z46+'E.3 MOE in TANF'!Z46</f>
        <v>0</v>
      </c>
      <c r="AA46" s="54">
        <f>'E.4 MOE SSP'!AA46+'E.3 MOE in TANF'!AA46</f>
        <v>0</v>
      </c>
      <c r="AB46" s="54">
        <f>'E.4 MOE SSP'!AB46+'E.3 MOE in TANF'!AB46</f>
        <v>0</v>
      </c>
      <c r="AC46" s="54">
        <f>'E.4 MOE SSP'!AC46+'E.3 MOE in TANF'!AC46</f>
        <v>0</v>
      </c>
      <c r="AD46" s="54">
        <f>'E.4 MOE SSP'!AD46+'E.3 MOE in TANF'!AD46</f>
        <v>23625</v>
      </c>
      <c r="AE46" s="54">
        <f>'E.4 MOE SSP'!AE46+'E.3 MOE in TANF'!AE46</f>
        <v>0</v>
      </c>
      <c r="AF46" s="54">
        <f>'E.4 MOE SSP'!AF46+'E.3 MOE in TANF'!AF46</f>
        <v>0</v>
      </c>
      <c r="AG46" s="54">
        <f>'E.4 MOE SSP'!AG46+'E.3 MOE in TANF'!AG46</f>
        <v>0</v>
      </c>
      <c r="AH46" s="54">
        <f>'E.4 MOE SSP'!AH46+'E.3 MOE in TANF'!AH46</f>
        <v>0</v>
      </c>
      <c r="AI46" s="54">
        <f>'E.4 MOE SSP'!AI46+'E.3 MOE in TANF'!AI46</f>
        <v>0</v>
      </c>
      <c r="AJ46" s="54">
        <f>'E.4 MOE SSP'!AJ46+'E.3 MOE in TANF'!AJ46</f>
        <v>0</v>
      </c>
      <c r="AK46" s="54">
        <f>'E.4 MOE SSP'!AK46+'E.3 MOE in TANF'!AK46</f>
        <v>0</v>
      </c>
      <c r="AL46" s="54">
        <f>'E.4 MOE SSP'!AL46+'E.3 MOE in TANF'!AL46</f>
        <v>0</v>
      </c>
      <c r="AM46" s="54">
        <f>'E.4 MOE SSP'!AM46+'E.3 MOE in TANF'!AM46</f>
        <v>3057</v>
      </c>
      <c r="AN46" s="54">
        <f>'E.4 MOE SSP'!AN46+'E.3 MOE in TANF'!AN46</f>
        <v>3057</v>
      </c>
      <c r="AO46" s="54">
        <f>'E.4 MOE SSP'!AO46+'E.3 MOE in TANF'!AO46</f>
        <v>0</v>
      </c>
      <c r="AP46" s="54">
        <f>'E.4 MOE SSP'!AP46+'E.3 MOE in TANF'!AP46</f>
        <v>0</v>
      </c>
      <c r="AQ46" s="54">
        <f>'E.4 MOE SSP'!AQ46+'E.3 MOE in TANF'!AQ46</f>
        <v>0</v>
      </c>
      <c r="AR46" s="54">
        <f>'E.4 MOE SSP'!AR46+'E.3 MOE in TANF'!AR46</f>
        <v>90249054</v>
      </c>
      <c r="AS46" s="35"/>
      <c r="AT46" s="35"/>
      <c r="AU46" s="35"/>
      <c r="AV46" s="35"/>
    </row>
    <row r="47" spans="1:48" s="4" customFormat="1" x14ac:dyDescent="0.35">
      <c r="A47" s="52" t="s">
        <v>44</v>
      </c>
      <c r="B47" s="88"/>
      <c r="C47" s="88"/>
      <c r="D47" s="88"/>
      <c r="E47" s="88"/>
      <c r="F47" s="88"/>
      <c r="G47" s="54">
        <f>'E.4 MOE SSP'!G47+'E.3 MOE in TANF'!G47</f>
        <v>38405624</v>
      </c>
      <c r="H47" s="54">
        <f>'E.4 MOE SSP'!H47+'E.3 MOE in TANF'!H47</f>
        <v>38405624</v>
      </c>
      <c r="I47" s="54">
        <f>'E.4 MOE SSP'!I47+'E.3 MOE in TANF'!I47</f>
        <v>0</v>
      </c>
      <c r="J47" s="88"/>
      <c r="K47" s="88"/>
      <c r="L47" s="88"/>
      <c r="M47" s="88"/>
      <c r="N47" s="88"/>
      <c r="O47" s="88"/>
      <c r="P47" s="88"/>
      <c r="Q47" s="88"/>
      <c r="R47" s="54">
        <f>'E.4 MOE SSP'!R47+'E.3 MOE in TANF'!R47</f>
        <v>7732676</v>
      </c>
      <c r="S47" s="54">
        <f>'E.4 MOE SSP'!S47+'E.3 MOE in TANF'!S47</f>
        <v>300417</v>
      </c>
      <c r="T47" s="54">
        <f>'E.4 MOE SSP'!T47+'E.3 MOE in TANF'!T47</f>
        <v>37629</v>
      </c>
      <c r="U47" s="54">
        <f>'E.4 MOE SSP'!U47+'E.3 MOE in TANF'!U47</f>
        <v>7394630</v>
      </c>
      <c r="V47" s="54">
        <f>'E.4 MOE SSP'!V47+'E.3 MOE in TANF'!V47</f>
        <v>200746</v>
      </c>
      <c r="W47" s="54">
        <f>'E.4 MOE SSP'!W47+'E.3 MOE in TANF'!W47</f>
        <v>339179192</v>
      </c>
      <c r="X47" s="54">
        <f>'E.4 MOE SSP'!X47+'E.3 MOE in TANF'!X47</f>
        <v>0</v>
      </c>
      <c r="Y47" s="54">
        <f>'E.4 MOE SSP'!Y47+'E.3 MOE in TANF'!Y47</f>
        <v>339179192</v>
      </c>
      <c r="Z47" s="54">
        <f>'E.4 MOE SSP'!Z47+'E.3 MOE in TANF'!Z47</f>
        <v>0</v>
      </c>
      <c r="AA47" s="54">
        <f>'E.4 MOE SSP'!AA47+'E.3 MOE in TANF'!AA47</f>
        <v>0</v>
      </c>
      <c r="AB47" s="54">
        <f>'E.4 MOE SSP'!AB47+'E.3 MOE in TANF'!AB47</f>
        <v>0</v>
      </c>
      <c r="AC47" s="54">
        <f>'E.4 MOE SSP'!AC47+'E.3 MOE in TANF'!AC47</f>
        <v>85585</v>
      </c>
      <c r="AD47" s="54">
        <f>'E.4 MOE SSP'!AD47+'E.3 MOE in TANF'!AD47</f>
        <v>0</v>
      </c>
      <c r="AE47" s="54">
        <f>'E.4 MOE SSP'!AE47+'E.3 MOE in TANF'!AE47</f>
        <v>0</v>
      </c>
      <c r="AF47" s="54">
        <f>'E.4 MOE SSP'!AF47+'E.3 MOE in TANF'!AF47</f>
        <v>0</v>
      </c>
      <c r="AG47" s="54">
        <f>'E.4 MOE SSP'!AG47+'E.3 MOE in TANF'!AG47</f>
        <v>0</v>
      </c>
      <c r="AH47" s="54">
        <f>'E.4 MOE SSP'!AH47+'E.3 MOE in TANF'!AH47</f>
        <v>0</v>
      </c>
      <c r="AI47" s="54">
        <f>'E.4 MOE SSP'!AI47+'E.3 MOE in TANF'!AI47</f>
        <v>0</v>
      </c>
      <c r="AJ47" s="54">
        <f>'E.4 MOE SSP'!AJ47+'E.3 MOE in TANF'!AJ47</f>
        <v>0</v>
      </c>
      <c r="AK47" s="54">
        <f>'E.4 MOE SSP'!AK47+'E.3 MOE in TANF'!AK47</f>
        <v>0</v>
      </c>
      <c r="AL47" s="54">
        <f>'E.4 MOE SSP'!AL47+'E.3 MOE in TANF'!AL47</f>
        <v>0</v>
      </c>
      <c r="AM47" s="54">
        <f>'E.4 MOE SSP'!AM47+'E.3 MOE in TANF'!AM47</f>
        <v>810345</v>
      </c>
      <c r="AN47" s="54">
        <f>'E.4 MOE SSP'!AN47+'E.3 MOE in TANF'!AN47</f>
        <v>699043</v>
      </c>
      <c r="AO47" s="54">
        <f>'E.4 MOE SSP'!AO47+'E.3 MOE in TANF'!AO47</f>
        <v>0</v>
      </c>
      <c r="AP47" s="54">
        <f>'E.4 MOE SSP'!AP47+'E.3 MOE in TANF'!AP47</f>
        <v>111302</v>
      </c>
      <c r="AQ47" s="54">
        <f>'E.4 MOE SSP'!AQ47+'E.3 MOE in TANF'!AQ47</f>
        <v>0</v>
      </c>
      <c r="AR47" s="54">
        <f>'E.4 MOE SSP'!AR47+'E.3 MOE in TANF'!AR47</f>
        <v>386414168</v>
      </c>
      <c r="AS47" s="35"/>
      <c r="AT47" s="35"/>
      <c r="AU47" s="35"/>
      <c r="AV47" s="35"/>
    </row>
    <row r="48" spans="1:48" s="4" customFormat="1" x14ac:dyDescent="0.35">
      <c r="A48" s="52" t="s">
        <v>45</v>
      </c>
      <c r="B48" s="88"/>
      <c r="C48" s="88"/>
      <c r="D48" s="88"/>
      <c r="E48" s="88"/>
      <c r="F48" s="88"/>
      <c r="G48" s="54">
        <f>'E.4 MOE SSP'!G48+'E.3 MOE in TANF'!G48</f>
        <v>6691292</v>
      </c>
      <c r="H48" s="54">
        <f>'E.4 MOE SSP'!H48+'E.3 MOE in TANF'!H48</f>
        <v>6691292</v>
      </c>
      <c r="I48" s="54">
        <f>'E.4 MOE SSP'!I48+'E.3 MOE in TANF'!I48</f>
        <v>0</v>
      </c>
      <c r="J48" s="88"/>
      <c r="K48" s="88"/>
      <c r="L48" s="88"/>
      <c r="M48" s="88"/>
      <c r="N48" s="88"/>
      <c r="O48" s="88"/>
      <c r="P48" s="88"/>
      <c r="Q48" s="88"/>
      <c r="R48" s="54">
        <f>'E.4 MOE SSP'!R48+'E.3 MOE in TANF'!R48</f>
        <v>0</v>
      </c>
      <c r="S48" s="54">
        <f>'E.4 MOE SSP'!S48+'E.3 MOE in TANF'!S48</f>
        <v>0</v>
      </c>
      <c r="T48" s="54">
        <f>'E.4 MOE SSP'!T48+'E.3 MOE in TANF'!T48</f>
        <v>0</v>
      </c>
      <c r="U48" s="54">
        <f>'E.4 MOE SSP'!U48+'E.3 MOE in TANF'!U48</f>
        <v>0</v>
      </c>
      <c r="V48" s="54">
        <f>'E.4 MOE SSP'!V48+'E.3 MOE in TANF'!V48</f>
        <v>3934069</v>
      </c>
      <c r="W48" s="54">
        <f>'E.4 MOE SSP'!W48+'E.3 MOE in TANF'!W48</f>
        <v>11766696</v>
      </c>
      <c r="X48" s="54">
        <f>'E.4 MOE SSP'!X48+'E.3 MOE in TANF'!X48</f>
        <v>4474924</v>
      </c>
      <c r="Y48" s="54">
        <f>'E.4 MOE SSP'!Y48+'E.3 MOE in TANF'!Y48</f>
        <v>7291772</v>
      </c>
      <c r="Z48" s="54">
        <f>'E.4 MOE SSP'!Z48+'E.3 MOE in TANF'!Z48</f>
        <v>0</v>
      </c>
      <c r="AA48" s="54">
        <f>'E.4 MOE SSP'!AA48+'E.3 MOE in TANF'!AA48</f>
        <v>0</v>
      </c>
      <c r="AB48" s="54">
        <f>'E.4 MOE SSP'!AB48+'E.3 MOE in TANF'!AB48</f>
        <v>0</v>
      </c>
      <c r="AC48" s="54">
        <f>'E.4 MOE SSP'!AC48+'E.3 MOE in TANF'!AC48</f>
        <v>0</v>
      </c>
      <c r="AD48" s="54">
        <f>'E.4 MOE SSP'!AD48+'E.3 MOE in TANF'!AD48</f>
        <v>6878</v>
      </c>
      <c r="AE48" s="54">
        <f>'E.4 MOE SSP'!AE48+'E.3 MOE in TANF'!AE48</f>
        <v>0</v>
      </c>
      <c r="AF48" s="54">
        <f>'E.4 MOE SSP'!AF48+'E.3 MOE in TANF'!AF48</f>
        <v>0</v>
      </c>
      <c r="AG48" s="54">
        <f>'E.4 MOE SSP'!AG48+'E.3 MOE in TANF'!AG48</f>
        <v>0</v>
      </c>
      <c r="AH48" s="54">
        <f>'E.4 MOE SSP'!AH48+'E.3 MOE in TANF'!AH48</f>
        <v>0</v>
      </c>
      <c r="AI48" s="54">
        <f>'E.4 MOE SSP'!AI48+'E.3 MOE in TANF'!AI48</f>
        <v>0</v>
      </c>
      <c r="AJ48" s="54">
        <f>'E.4 MOE SSP'!AJ48+'E.3 MOE in TANF'!AJ48</f>
        <v>0</v>
      </c>
      <c r="AK48" s="54">
        <f>'E.4 MOE SSP'!AK48+'E.3 MOE in TANF'!AK48</f>
        <v>0</v>
      </c>
      <c r="AL48" s="54">
        <f>'E.4 MOE SSP'!AL48+'E.3 MOE in TANF'!AL48</f>
        <v>0</v>
      </c>
      <c r="AM48" s="54">
        <f>'E.4 MOE SSP'!AM48+'E.3 MOE in TANF'!AM48</f>
        <v>2488771</v>
      </c>
      <c r="AN48" s="54">
        <f>'E.4 MOE SSP'!AN48+'E.3 MOE in TANF'!AN48</f>
        <v>0</v>
      </c>
      <c r="AO48" s="54">
        <f>'E.4 MOE SSP'!AO48+'E.3 MOE in TANF'!AO48</f>
        <v>2488771</v>
      </c>
      <c r="AP48" s="54">
        <f>'E.4 MOE SSP'!AP48+'E.3 MOE in TANF'!AP48</f>
        <v>0</v>
      </c>
      <c r="AQ48" s="54">
        <f>'E.4 MOE SSP'!AQ48+'E.3 MOE in TANF'!AQ48</f>
        <v>0</v>
      </c>
      <c r="AR48" s="54">
        <f>'E.4 MOE SSP'!AR48+'E.3 MOE in TANF'!AR48</f>
        <v>24887706</v>
      </c>
      <c r="AS48" s="35"/>
      <c r="AT48" s="35"/>
      <c r="AU48" s="35"/>
      <c r="AV48" s="35"/>
    </row>
    <row r="49" spans="1:48" s="4" customFormat="1" x14ac:dyDescent="0.35">
      <c r="A49" s="52" t="s">
        <v>46</v>
      </c>
      <c r="B49" s="88"/>
      <c r="C49" s="88"/>
      <c r="D49" s="88"/>
      <c r="E49" s="88"/>
      <c r="F49" s="88"/>
      <c r="G49" s="54">
        <f>'E.4 MOE SSP'!G49+'E.3 MOE in TANF'!G49</f>
        <v>11010893</v>
      </c>
      <c r="H49" s="54">
        <f>'E.4 MOE SSP'!H49+'E.3 MOE in TANF'!H49</f>
        <v>11010893</v>
      </c>
      <c r="I49" s="54">
        <f>'E.4 MOE SSP'!I49+'E.3 MOE in TANF'!I49</f>
        <v>0</v>
      </c>
      <c r="J49" s="88"/>
      <c r="K49" s="88"/>
      <c r="L49" s="88"/>
      <c r="M49" s="88"/>
      <c r="N49" s="88"/>
      <c r="O49" s="88"/>
      <c r="P49" s="88"/>
      <c r="Q49" s="88"/>
      <c r="R49" s="54">
        <f>'E.4 MOE SSP'!R49+'E.3 MOE in TANF'!R49</f>
        <v>734426</v>
      </c>
      <c r="S49" s="54">
        <f>'E.4 MOE SSP'!S49+'E.3 MOE in TANF'!S49</f>
        <v>0</v>
      </c>
      <c r="T49" s="54">
        <f>'E.4 MOE SSP'!T49+'E.3 MOE in TANF'!T49</f>
        <v>4522</v>
      </c>
      <c r="U49" s="54">
        <f>'E.4 MOE SSP'!U49+'E.3 MOE in TANF'!U49</f>
        <v>729904</v>
      </c>
      <c r="V49" s="54">
        <f>'E.4 MOE SSP'!V49+'E.3 MOE in TANF'!V49</f>
        <v>1224355</v>
      </c>
      <c r="W49" s="54">
        <f>'E.4 MOE SSP'!W49+'E.3 MOE in TANF'!W49</f>
        <v>23532838</v>
      </c>
      <c r="X49" s="54">
        <f>'E.4 MOE SSP'!X49+'E.3 MOE in TANF'!X49</f>
        <v>23532838</v>
      </c>
      <c r="Y49" s="54">
        <f>'E.4 MOE SSP'!Y49+'E.3 MOE in TANF'!Y49</f>
        <v>0</v>
      </c>
      <c r="Z49" s="54">
        <f>'E.4 MOE SSP'!Z49+'E.3 MOE in TANF'!Z49</f>
        <v>0</v>
      </c>
      <c r="AA49" s="54">
        <f>'E.4 MOE SSP'!AA49+'E.3 MOE in TANF'!AA49</f>
        <v>0</v>
      </c>
      <c r="AB49" s="54">
        <f>'E.4 MOE SSP'!AB49+'E.3 MOE in TANF'!AB49</f>
        <v>0</v>
      </c>
      <c r="AC49" s="54">
        <f>'E.4 MOE SSP'!AC49+'E.3 MOE in TANF'!AC49</f>
        <v>562923</v>
      </c>
      <c r="AD49" s="54">
        <f>'E.4 MOE SSP'!AD49+'E.3 MOE in TANF'!AD49</f>
        <v>84391</v>
      </c>
      <c r="AE49" s="54">
        <f>'E.4 MOE SSP'!AE49+'E.3 MOE in TANF'!AE49</f>
        <v>2689459</v>
      </c>
      <c r="AF49" s="54">
        <f>'E.4 MOE SSP'!AF49+'E.3 MOE in TANF'!AF49</f>
        <v>125000</v>
      </c>
      <c r="AG49" s="54">
        <f>'E.4 MOE SSP'!AG49+'E.3 MOE in TANF'!AG49</f>
        <v>0</v>
      </c>
      <c r="AH49" s="54">
        <f>'E.4 MOE SSP'!AH49+'E.3 MOE in TANF'!AH49</f>
        <v>0</v>
      </c>
      <c r="AI49" s="54">
        <f>'E.4 MOE SSP'!AI49+'E.3 MOE in TANF'!AI49</f>
        <v>0</v>
      </c>
      <c r="AJ49" s="54">
        <f>'E.4 MOE SSP'!AJ49+'E.3 MOE in TANF'!AJ49</f>
        <v>0</v>
      </c>
      <c r="AK49" s="54">
        <f>'E.4 MOE SSP'!AK49+'E.3 MOE in TANF'!AK49</f>
        <v>0</v>
      </c>
      <c r="AL49" s="54">
        <f>'E.4 MOE SSP'!AL49+'E.3 MOE in TANF'!AL49</f>
        <v>0</v>
      </c>
      <c r="AM49" s="54">
        <f>'E.4 MOE SSP'!AM49+'E.3 MOE in TANF'!AM49</f>
        <v>7573563</v>
      </c>
      <c r="AN49" s="54">
        <f>'E.4 MOE SSP'!AN49+'E.3 MOE in TANF'!AN49</f>
        <v>2579010</v>
      </c>
      <c r="AO49" s="54">
        <f>'E.4 MOE SSP'!AO49+'E.3 MOE in TANF'!AO49</f>
        <v>4015594</v>
      </c>
      <c r="AP49" s="54">
        <f>'E.4 MOE SSP'!AP49+'E.3 MOE in TANF'!AP49</f>
        <v>978959</v>
      </c>
      <c r="AQ49" s="54">
        <f>'E.4 MOE SSP'!AQ49+'E.3 MOE in TANF'!AQ49</f>
        <v>0</v>
      </c>
      <c r="AR49" s="54">
        <f>'E.4 MOE SSP'!AR49+'E.3 MOE in TANF'!AR49</f>
        <v>47537848</v>
      </c>
      <c r="AS49" s="35"/>
      <c r="AT49" s="35"/>
      <c r="AU49" s="35"/>
      <c r="AV49" s="35"/>
    </row>
    <row r="50" spans="1:48" s="4" customFormat="1" x14ac:dyDescent="0.35">
      <c r="A50" s="52" t="s">
        <v>47</v>
      </c>
      <c r="B50" s="88"/>
      <c r="C50" s="88"/>
      <c r="D50" s="88"/>
      <c r="E50" s="88"/>
      <c r="F50" s="88"/>
      <c r="G50" s="54">
        <f>'E.4 MOE SSP'!G50+'E.3 MOE in TANF'!G50</f>
        <v>39830313</v>
      </c>
      <c r="H50" s="54">
        <f>'E.4 MOE SSP'!H50+'E.3 MOE in TANF'!H50</f>
        <v>39830313</v>
      </c>
      <c r="I50" s="54">
        <f>'E.4 MOE SSP'!I50+'E.3 MOE in TANF'!I50</f>
        <v>0</v>
      </c>
      <c r="J50" s="88"/>
      <c r="K50" s="88"/>
      <c r="L50" s="88"/>
      <c r="M50" s="88"/>
      <c r="N50" s="88"/>
      <c r="O50" s="88"/>
      <c r="P50" s="88"/>
      <c r="Q50" s="88"/>
      <c r="R50" s="54">
        <f>'E.4 MOE SSP'!R50+'E.3 MOE in TANF'!R50</f>
        <v>18878063</v>
      </c>
      <c r="S50" s="54">
        <f>'E.4 MOE SSP'!S50+'E.3 MOE in TANF'!S50</f>
        <v>0</v>
      </c>
      <c r="T50" s="54">
        <f>'E.4 MOE SSP'!T50+'E.3 MOE in TANF'!T50</f>
        <v>7584</v>
      </c>
      <c r="U50" s="54">
        <f>'E.4 MOE SSP'!U50+'E.3 MOE in TANF'!U50</f>
        <v>18870479</v>
      </c>
      <c r="V50" s="54">
        <f>'E.4 MOE SSP'!V50+'E.3 MOE in TANF'!V50</f>
        <v>4200417</v>
      </c>
      <c r="W50" s="54">
        <f>'E.4 MOE SSP'!W50+'E.3 MOE in TANF'!W50</f>
        <v>27963278</v>
      </c>
      <c r="X50" s="54">
        <f>'E.4 MOE SSP'!X50+'E.3 MOE in TANF'!X50</f>
        <v>21328762</v>
      </c>
      <c r="Y50" s="54">
        <f>'E.4 MOE SSP'!Y50+'E.3 MOE in TANF'!Y50</f>
        <v>6634516</v>
      </c>
      <c r="Z50" s="54">
        <f>'E.4 MOE SSP'!Z50+'E.3 MOE in TANF'!Z50</f>
        <v>0</v>
      </c>
      <c r="AA50" s="54">
        <f>'E.4 MOE SSP'!AA50+'E.3 MOE in TANF'!AA50</f>
        <v>0</v>
      </c>
      <c r="AB50" s="54">
        <f>'E.4 MOE SSP'!AB50+'E.3 MOE in TANF'!AB50</f>
        <v>0</v>
      </c>
      <c r="AC50" s="54">
        <f>'E.4 MOE SSP'!AC50+'E.3 MOE in TANF'!AC50</f>
        <v>0</v>
      </c>
      <c r="AD50" s="54">
        <f>'E.4 MOE SSP'!AD50+'E.3 MOE in TANF'!AD50</f>
        <v>1333602</v>
      </c>
      <c r="AE50" s="54">
        <f>'E.4 MOE SSP'!AE50+'E.3 MOE in TANF'!AE50</f>
        <v>0</v>
      </c>
      <c r="AF50" s="54">
        <f>'E.4 MOE SSP'!AF50+'E.3 MOE in TANF'!AF50</f>
        <v>0</v>
      </c>
      <c r="AG50" s="54">
        <f>'E.4 MOE SSP'!AG50+'E.3 MOE in TANF'!AG50</f>
        <v>0</v>
      </c>
      <c r="AH50" s="54">
        <f>'E.4 MOE SSP'!AH50+'E.3 MOE in TANF'!AH50</f>
        <v>21027797</v>
      </c>
      <c r="AI50" s="54">
        <f>'E.4 MOE SSP'!AI50+'E.3 MOE in TANF'!AI50</f>
        <v>21027797</v>
      </c>
      <c r="AJ50" s="54">
        <f>'E.4 MOE SSP'!AJ50+'E.3 MOE in TANF'!AJ50</f>
        <v>0</v>
      </c>
      <c r="AK50" s="54">
        <f>'E.4 MOE SSP'!AK50+'E.3 MOE in TANF'!AK50</f>
        <v>0</v>
      </c>
      <c r="AL50" s="54">
        <f>'E.4 MOE SSP'!AL50+'E.3 MOE in TANF'!AL50</f>
        <v>0</v>
      </c>
      <c r="AM50" s="54">
        <f>'E.4 MOE SSP'!AM50+'E.3 MOE in TANF'!AM50</f>
        <v>21870062</v>
      </c>
      <c r="AN50" s="54">
        <f>'E.4 MOE SSP'!AN50+'E.3 MOE in TANF'!AN50</f>
        <v>19989085</v>
      </c>
      <c r="AO50" s="54">
        <f>'E.4 MOE SSP'!AO50+'E.3 MOE in TANF'!AO50</f>
        <v>0</v>
      </c>
      <c r="AP50" s="54">
        <f>'E.4 MOE SSP'!AP50+'E.3 MOE in TANF'!AP50</f>
        <v>1880977</v>
      </c>
      <c r="AQ50" s="54">
        <f>'E.4 MOE SSP'!AQ50+'E.3 MOE in TANF'!AQ50</f>
        <v>0</v>
      </c>
      <c r="AR50" s="54">
        <f>'E.4 MOE SSP'!AR50+'E.3 MOE in TANF'!AR50</f>
        <v>135103532</v>
      </c>
      <c r="AS50" s="35"/>
      <c r="AT50" s="35"/>
      <c r="AU50" s="35"/>
      <c r="AV50" s="35"/>
    </row>
    <row r="51" spans="1:48" s="4" customFormat="1" x14ac:dyDescent="0.35">
      <c r="A51" s="52" t="s">
        <v>48</v>
      </c>
      <c r="B51" s="88"/>
      <c r="C51" s="88"/>
      <c r="D51" s="88"/>
      <c r="E51" s="88"/>
      <c r="F51" s="88"/>
      <c r="G51" s="54">
        <f>'E.4 MOE SSP'!G51+'E.3 MOE in TANF'!G51</f>
        <v>16964938</v>
      </c>
      <c r="H51" s="54">
        <f>'E.4 MOE SSP'!H51+'E.3 MOE in TANF'!H51</f>
        <v>16964938</v>
      </c>
      <c r="I51" s="54">
        <f>'E.4 MOE SSP'!I51+'E.3 MOE in TANF'!I51</f>
        <v>0</v>
      </c>
      <c r="J51" s="88"/>
      <c r="K51" s="88"/>
      <c r="L51" s="88"/>
      <c r="M51" s="88"/>
      <c r="N51" s="88"/>
      <c r="O51" s="88"/>
      <c r="P51" s="88"/>
      <c r="Q51" s="88"/>
      <c r="R51" s="54">
        <f>'E.4 MOE SSP'!R51+'E.3 MOE in TANF'!R51</f>
        <v>67843326</v>
      </c>
      <c r="S51" s="54">
        <f>'E.4 MOE SSP'!S51+'E.3 MOE in TANF'!S51</f>
        <v>350830</v>
      </c>
      <c r="T51" s="54">
        <f>'E.4 MOE SSP'!T51+'E.3 MOE in TANF'!T51</f>
        <v>54293537</v>
      </c>
      <c r="U51" s="54">
        <f>'E.4 MOE SSP'!U51+'E.3 MOE in TANF'!U51</f>
        <v>13198959</v>
      </c>
      <c r="V51" s="54">
        <f>'E.4 MOE SSP'!V51+'E.3 MOE in TANF'!V51</f>
        <v>0</v>
      </c>
      <c r="W51" s="54">
        <f>'E.4 MOE SSP'!W51+'E.3 MOE in TANF'!W51</f>
        <v>54714392</v>
      </c>
      <c r="X51" s="54">
        <f>'E.4 MOE SSP'!X51+'E.3 MOE in TANF'!X51</f>
        <v>3371753</v>
      </c>
      <c r="Y51" s="54">
        <f>'E.4 MOE SSP'!Y51+'E.3 MOE in TANF'!Y51</f>
        <v>51342639</v>
      </c>
      <c r="Z51" s="54">
        <f>'E.4 MOE SSP'!Z51+'E.3 MOE in TANF'!Z51</f>
        <v>0</v>
      </c>
      <c r="AA51" s="54">
        <f>'E.4 MOE SSP'!AA51+'E.3 MOE in TANF'!AA51</f>
        <v>0</v>
      </c>
      <c r="AB51" s="54">
        <f>'E.4 MOE SSP'!AB51+'E.3 MOE in TANF'!AB51</f>
        <v>0</v>
      </c>
      <c r="AC51" s="54">
        <f>'E.4 MOE SSP'!AC51+'E.3 MOE in TANF'!AC51</f>
        <v>71442939</v>
      </c>
      <c r="AD51" s="54">
        <f>'E.4 MOE SSP'!AD51+'E.3 MOE in TANF'!AD51</f>
        <v>0</v>
      </c>
      <c r="AE51" s="54">
        <f>'E.4 MOE SSP'!AE51+'E.3 MOE in TANF'!AE51</f>
        <v>319434061</v>
      </c>
      <c r="AF51" s="54">
        <f>'E.4 MOE SSP'!AF51+'E.3 MOE in TANF'!AF51</f>
        <v>0</v>
      </c>
      <c r="AG51" s="54">
        <f>'E.4 MOE SSP'!AG51+'E.3 MOE in TANF'!AG51</f>
        <v>0</v>
      </c>
      <c r="AH51" s="54">
        <f>'E.4 MOE SSP'!AH51+'E.3 MOE in TANF'!AH51</f>
        <v>0</v>
      </c>
      <c r="AI51" s="54">
        <f>'E.4 MOE SSP'!AI51+'E.3 MOE in TANF'!AI51</f>
        <v>0</v>
      </c>
      <c r="AJ51" s="54">
        <f>'E.4 MOE SSP'!AJ51+'E.3 MOE in TANF'!AJ51</f>
        <v>0</v>
      </c>
      <c r="AK51" s="54">
        <f>'E.4 MOE SSP'!AK51+'E.3 MOE in TANF'!AK51</f>
        <v>0</v>
      </c>
      <c r="AL51" s="54">
        <f>'E.4 MOE SSP'!AL51+'E.3 MOE in TANF'!AL51</f>
        <v>6866442</v>
      </c>
      <c r="AM51" s="54">
        <f>'E.4 MOE SSP'!AM51+'E.3 MOE in TANF'!AM51</f>
        <v>25193854</v>
      </c>
      <c r="AN51" s="54">
        <f>'E.4 MOE SSP'!AN51+'E.3 MOE in TANF'!AN51</f>
        <v>17446339</v>
      </c>
      <c r="AO51" s="54">
        <f>'E.4 MOE SSP'!AO51+'E.3 MOE in TANF'!AO51</f>
        <v>0</v>
      </c>
      <c r="AP51" s="54">
        <f>'E.4 MOE SSP'!AP51+'E.3 MOE in TANF'!AP51</f>
        <v>7747515</v>
      </c>
      <c r="AQ51" s="54">
        <f>'E.4 MOE SSP'!AQ51+'E.3 MOE in TANF'!AQ51</f>
        <v>89614434</v>
      </c>
      <c r="AR51" s="54">
        <f>'E.4 MOE SSP'!AR51+'E.3 MOE in TANF'!AR51</f>
        <v>652074386</v>
      </c>
      <c r="AS51" s="35"/>
      <c r="AT51" s="35"/>
      <c r="AU51" s="35"/>
      <c r="AV51" s="35"/>
    </row>
    <row r="52" spans="1:48" s="4" customFormat="1" x14ac:dyDescent="0.35">
      <c r="A52" s="52" t="s">
        <v>49</v>
      </c>
      <c r="B52" s="88"/>
      <c r="C52" s="88"/>
      <c r="D52" s="88"/>
      <c r="E52" s="88"/>
      <c r="F52" s="88"/>
      <c r="G52" s="54">
        <f>'E.4 MOE SSP'!G52+'E.3 MOE in TANF'!G52</f>
        <v>26139703</v>
      </c>
      <c r="H52" s="54">
        <f>'E.4 MOE SSP'!H52+'E.3 MOE in TANF'!H52</f>
        <v>26139703</v>
      </c>
      <c r="I52" s="54">
        <f>'E.4 MOE SSP'!I52+'E.3 MOE in TANF'!I52</f>
        <v>0</v>
      </c>
      <c r="J52" s="88"/>
      <c r="K52" s="88"/>
      <c r="L52" s="88"/>
      <c r="M52" s="88"/>
      <c r="N52" s="88"/>
      <c r="O52" s="88"/>
      <c r="P52" s="88"/>
      <c r="Q52" s="88"/>
      <c r="R52" s="54">
        <f>'E.4 MOE SSP'!R52+'E.3 MOE in TANF'!R52</f>
        <v>168385</v>
      </c>
      <c r="S52" s="54">
        <f>'E.4 MOE SSP'!S52+'E.3 MOE in TANF'!S52</f>
        <v>0</v>
      </c>
      <c r="T52" s="54">
        <f>'E.4 MOE SSP'!T52+'E.3 MOE in TANF'!T52</f>
        <v>0</v>
      </c>
      <c r="U52" s="54">
        <f>'E.4 MOE SSP'!U52+'E.3 MOE in TANF'!U52</f>
        <v>168385</v>
      </c>
      <c r="V52" s="54">
        <f>'E.4 MOE SSP'!V52+'E.3 MOE in TANF'!V52</f>
        <v>0</v>
      </c>
      <c r="W52" s="54">
        <f>'E.4 MOE SSP'!W52+'E.3 MOE in TANF'!W52</f>
        <v>2971392</v>
      </c>
      <c r="X52" s="54">
        <f>'E.4 MOE SSP'!X52+'E.3 MOE in TANF'!X52</f>
        <v>2971392</v>
      </c>
      <c r="Y52" s="54">
        <f>'E.4 MOE SSP'!Y52+'E.3 MOE in TANF'!Y52</f>
        <v>0</v>
      </c>
      <c r="Z52" s="54">
        <f>'E.4 MOE SSP'!Z52+'E.3 MOE in TANF'!Z52</f>
        <v>0</v>
      </c>
      <c r="AA52" s="54">
        <f>'E.4 MOE SSP'!AA52+'E.3 MOE in TANF'!AA52</f>
        <v>0</v>
      </c>
      <c r="AB52" s="54">
        <f>'E.4 MOE SSP'!AB52+'E.3 MOE in TANF'!AB52</f>
        <v>0</v>
      </c>
      <c r="AC52" s="54">
        <f>'E.4 MOE SSP'!AC52+'E.3 MOE in TANF'!AC52</f>
        <v>0</v>
      </c>
      <c r="AD52" s="54">
        <f>'E.4 MOE SSP'!AD52+'E.3 MOE in TANF'!AD52</f>
        <v>0</v>
      </c>
      <c r="AE52" s="54">
        <f>'E.4 MOE SSP'!AE52+'E.3 MOE in TANF'!AE52</f>
        <v>0</v>
      </c>
      <c r="AF52" s="54">
        <f>'E.4 MOE SSP'!AF52+'E.3 MOE in TANF'!AF52</f>
        <v>0</v>
      </c>
      <c r="AG52" s="54">
        <f>'E.4 MOE SSP'!AG52+'E.3 MOE in TANF'!AG52</f>
        <v>0</v>
      </c>
      <c r="AH52" s="54">
        <f>'E.4 MOE SSP'!AH52+'E.3 MOE in TANF'!AH52</f>
        <v>0</v>
      </c>
      <c r="AI52" s="54">
        <f>'E.4 MOE SSP'!AI52+'E.3 MOE in TANF'!AI52</f>
        <v>0</v>
      </c>
      <c r="AJ52" s="54">
        <f>'E.4 MOE SSP'!AJ52+'E.3 MOE in TANF'!AJ52</f>
        <v>0</v>
      </c>
      <c r="AK52" s="54">
        <f>'E.4 MOE SSP'!AK52+'E.3 MOE in TANF'!AK52</f>
        <v>0</v>
      </c>
      <c r="AL52" s="54">
        <f>'E.4 MOE SSP'!AL52+'E.3 MOE in TANF'!AL52</f>
        <v>0</v>
      </c>
      <c r="AM52" s="54">
        <f>'E.4 MOE SSP'!AM52+'E.3 MOE in TANF'!AM52</f>
        <v>5166964</v>
      </c>
      <c r="AN52" s="54">
        <f>'E.4 MOE SSP'!AN52+'E.3 MOE in TANF'!AN52</f>
        <v>5166964</v>
      </c>
      <c r="AO52" s="54">
        <f>'E.4 MOE SSP'!AO52+'E.3 MOE in TANF'!AO52</f>
        <v>0</v>
      </c>
      <c r="AP52" s="54">
        <f>'E.4 MOE SSP'!AP52+'E.3 MOE in TANF'!AP52</f>
        <v>0</v>
      </c>
      <c r="AQ52" s="54">
        <f>'E.4 MOE SSP'!AQ52+'E.3 MOE in TANF'!AQ52</f>
        <v>0</v>
      </c>
      <c r="AR52" s="54">
        <f>'E.4 MOE SSP'!AR52+'E.3 MOE in TANF'!AR52</f>
        <v>34446444</v>
      </c>
      <c r="AS52" s="35"/>
      <c r="AT52" s="35"/>
      <c r="AU52" s="35"/>
      <c r="AV52" s="35"/>
    </row>
    <row r="53" spans="1:48" s="4" customFormat="1" x14ac:dyDescent="0.35">
      <c r="A53" s="52" t="s">
        <v>50</v>
      </c>
      <c r="B53" s="88"/>
      <c r="C53" s="88"/>
      <c r="D53" s="88"/>
      <c r="E53" s="88"/>
      <c r="F53" s="88"/>
      <c r="G53" s="54">
        <f>'E.4 MOE SSP'!G53+'E.3 MOE in TANF'!G53</f>
        <v>71476644</v>
      </c>
      <c r="H53" s="54">
        <f>'E.4 MOE SSP'!H53+'E.3 MOE in TANF'!H53</f>
        <v>71476644</v>
      </c>
      <c r="I53" s="54">
        <f>'E.4 MOE SSP'!I53+'E.3 MOE in TANF'!I53</f>
        <v>0</v>
      </c>
      <c r="J53" s="88"/>
      <c r="K53" s="88"/>
      <c r="L53" s="88"/>
      <c r="M53" s="88"/>
      <c r="N53" s="88"/>
      <c r="O53" s="88"/>
      <c r="P53" s="88"/>
      <c r="Q53" s="88"/>
      <c r="R53" s="54">
        <f>'E.4 MOE SSP'!R53+'E.3 MOE in TANF'!R53</f>
        <v>23826888</v>
      </c>
      <c r="S53" s="54">
        <f>'E.4 MOE SSP'!S53+'E.3 MOE in TANF'!S53</f>
        <v>60474</v>
      </c>
      <c r="T53" s="54">
        <f>'E.4 MOE SSP'!T53+'E.3 MOE in TANF'!T53</f>
        <v>3136536</v>
      </c>
      <c r="U53" s="54">
        <f>'E.4 MOE SSP'!U53+'E.3 MOE in TANF'!U53</f>
        <v>20629878</v>
      </c>
      <c r="V53" s="54">
        <f>'E.4 MOE SSP'!V53+'E.3 MOE in TANF'!V53</f>
        <v>1123184</v>
      </c>
      <c r="W53" s="54">
        <f>'E.4 MOE SSP'!W53+'E.3 MOE in TANF'!W53</f>
        <v>21709744</v>
      </c>
      <c r="X53" s="54">
        <f>'E.4 MOE SSP'!X53+'E.3 MOE in TANF'!X53</f>
        <v>21709744</v>
      </c>
      <c r="Y53" s="54">
        <f>'E.4 MOE SSP'!Y53+'E.3 MOE in TANF'!Y53</f>
        <v>0</v>
      </c>
      <c r="Z53" s="54">
        <f>'E.4 MOE SSP'!Z53+'E.3 MOE in TANF'!Z53</f>
        <v>0</v>
      </c>
      <c r="AA53" s="54">
        <f>'E.4 MOE SSP'!AA53+'E.3 MOE in TANF'!AA53</f>
        <v>0</v>
      </c>
      <c r="AB53" s="54">
        <f>'E.4 MOE SSP'!AB53+'E.3 MOE in TANF'!AB53</f>
        <v>0</v>
      </c>
      <c r="AC53" s="54">
        <f>'E.4 MOE SSP'!AC53+'E.3 MOE in TANF'!AC53</f>
        <v>31307040</v>
      </c>
      <c r="AD53" s="54">
        <f>'E.4 MOE SSP'!AD53+'E.3 MOE in TANF'!AD53</f>
        <v>16530178</v>
      </c>
      <c r="AE53" s="54">
        <f>'E.4 MOE SSP'!AE53+'E.3 MOE in TANF'!AE53</f>
        <v>83816509</v>
      </c>
      <c r="AF53" s="54">
        <f>'E.4 MOE SSP'!AF53+'E.3 MOE in TANF'!AF53</f>
        <v>1109206</v>
      </c>
      <c r="AG53" s="54">
        <f>'E.4 MOE SSP'!AG53+'E.3 MOE in TANF'!AG53</f>
        <v>2553366</v>
      </c>
      <c r="AH53" s="54">
        <f>'E.4 MOE SSP'!AH53+'E.3 MOE in TANF'!AH53</f>
        <v>0</v>
      </c>
      <c r="AI53" s="54">
        <f>'E.4 MOE SSP'!AI53+'E.3 MOE in TANF'!AI53</f>
        <v>0</v>
      </c>
      <c r="AJ53" s="54">
        <f>'E.4 MOE SSP'!AJ53+'E.3 MOE in TANF'!AJ53</f>
        <v>0</v>
      </c>
      <c r="AK53" s="54">
        <f>'E.4 MOE SSP'!AK53+'E.3 MOE in TANF'!AK53</f>
        <v>0</v>
      </c>
      <c r="AL53" s="54">
        <f>'E.4 MOE SSP'!AL53+'E.3 MOE in TANF'!AL53</f>
        <v>0</v>
      </c>
      <c r="AM53" s="54">
        <f>'E.4 MOE SSP'!AM53+'E.3 MOE in TANF'!AM53</f>
        <v>18361147</v>
      </c>
      <c r="AN53" s="54">
        <f>'E.4 MOE SSP'!AN53+'E.3 MOE in TANF'!AN53</f>
        <v>13952373</v>
      </c>
      <c r="AO53" s="54">
        <f>'E.4 MOE SSP'!AO53+'E.3 MOE in TANF'!AO53</f>
        <v>2059931</v>
      </c>
      <c r="AP53" s="54">
        <f>'E.4 MOE SSP'!AP53+'E.3 MOE in TANF'!AP53</f>
        <v>2348843</v>
      </c>
      <c r="AQ53" s="54">
        <f>'E.4 MOE SSP'!AQ53+'E.3 MOE in TANF'!AQ53</f>
        <v>0</v>
      </c>
      <c r="AR53" s="54">
        <f>'E.4 MOE SSP'!AR53+'E.3 MOE in TANF'!AR53</f>
        <v>271813906</v>
      </c>
      <c r="AS53" s="35"/>
      <c r="AT53" s="35"/>
      <c r="AU53" s="35"/>
      <c r="AV53" s="35"/>
    </row>
    <row r="54" spans="1:48" s="4" customFormat="1" x14ac:dyDescent="0.35">
      <c r="A54" s="59" t="s">
        <v>51</v>
      </c>
      <c r="B54" s="89"/>
      <c r="C54" s="89"/>
      <c r="D54" s="89"/>
      <c r="E54" s="89"/>
      <c r="F54" s="89"/>
      <c r="G54" s="60">
        <f>'E.4 MOE SSP'!G54+'E.3 MOE in TANF'!G54</f>
        <v>4838948</v>
      </c>
      <c r="H54" s="60">
        <f>'E.4 MOE SSP'!H54+'E.3 MOE in TANF'!H54</f>
        <v>1046318</v>
      </c>
      <c r="I54" s="60">
        <f>'E.4 MOE SSP'!I54+'E.3 MOE in TANF'!I54</f>
        <v>3792630</v>
      </c>
      <c r="J54" s="89"/>
      <c r="K54" s="89"/>
      <c r="L54" s="89"/>
      <c r="M54" s="89"/>
      <c r="N54" s="89"/>
      <c r="O54" s="89"/>
      <c r="P54" s="89"/>
      <c r="Q54" s="89"/>
      <c r="R54" s="60">
        <f>'E.4 MOE SSP'!R54+'E.3 MOE in TANF'!R54</f>
        <v>0</v>
      </c>
      <c r="S54" s="60">
        <f>'E.4 MOE SSP'!S54+'E.3 MOE in TANF'!S54</f>
        <v>0</v>
      </c>
      <c r="T54" s="60">
        <f>'E.4 MOE SSP'!T54+'E.3 MOE in TANF'!T54</f>
        <v>0</v>
      </c>
      <c r="U54" s="60">
        <f>'E.4 MOE SSP'!U54+'E.3 MOE in TANF'!U54</f>
        <v>0</v>
      </c>
      <c r="V54" s="60">
        <f>'E.4 MOE SSP'!V54+'E.3 MOE in TANF'!V54</f>
        <v>0</v>
      </c>
      <c r="W54" s="60">
        <f>'E.4 MOE SSP'!W54+'E.3 MOE in TANF'!W54</f>
        <v>1553707</v>
      </c>
      <c r="X54" s="60">
        <f>'E.4 MOE SSP'!X54+'E.3 MOE in TANF'!X54</f>
        <v>1553707</v>
      </c>
      <c r="Y54" s="60">
        <f>'E.4 MOE SSP'!Y54+'E.3 MOE in TANF'!Y54</f>
        <v>0</v>
      </c>
      <c r="Z54" s="60">
        <f>'E.4 MOE SSP'!Z54+'E.3 MOE in TANF'!Z54</f>
        <v>0</v>
      </c>
      <c r="AA54" s="60">
        <f>'E.4 MOE SSP'!AA54+'E.3 MOE in TANF'!AA54</f>
        <v>0</v>
      </c>
      <c r="AB54" s="60">
        <f>'E.4 MOE SSP'!AB54+'E.3 MOE in TANF'!AB54</f>
        <v>0</v>
      </c>
      <c r="AC54" s="60">
        <f>'E.4 MOE SSP'!AC54+'E.3 MOE in TANF'!AC54</f>
        <v>1834360</v>
      </c>
      <c r="AD54" s="60">
        <f>'E.4 MOE SSP'!AD54+'E.3 MOE in TANF'!AD54</f>
        <v>0</v>
      </c>
      <c r="AE54" s="60">
        <f>'E.4 MOE SSP'!AE54+'E.3 MOE in TANF'!AE54</f>
        <v>0</v>
      </c>
      <c r="AF54" s="60">
        <f>'E.4 MOE SSP'!AF54+'E.3 MOE in TANF'!AF54</f>
        <v>0</v>
      </c>
      <c r="AG54" s="60">
        <f>'E.4 MOE SSP'!AG54+'E.3 MOE in TANF'!AG54</f>
        <v>0</v>
      </c>
      <c r="AH54" s="60">
        <f>'E.4 MOE SSP'!AH54+'E.3 MOE in TANF'!AH54</f>
        <v>0</v>
      </c>
      <c r="AI54" s="60">
        <f>'E.4 MOE SSP'!AI54+'E.3 MOE in TANF'!AI54</f>
        <v>0</v>
      </c>
      <c r="AJ54" s="60">
        <f>'E.4 MOE SSP'!AJ54+'E.3 MOE in TANF'!AJ54</f>
        <v>0</v>
      </c>
      <c r="AK54" s="60">
        <f>'E.4 MOE SSP'!AK54+'E.3 MOE in TANF'!AK54</f>
        <v>0</v>
      </c>
      <c r="AL54" s="60">
        <f>'E.4 MOE SSP'!AL54+'E.3 MOE in TANF'!AL54</f>
        <v>0</v>
      </c>
      <c r="AM54" s="60">
        <f>'E.4 MOE SSP'!AM54+'E.3 MOE in TANF'!AM54</f>
        <v>1435726</v>
      </c>
      <c r="AN54" s="60">
        <f>'E.4 MOE SSP'!AN54+'E.3 MOE in TANF'!AN54</f>
        <v>1435726</v>
      </c>
      <c r="AO54" s="60">
        <f>'E.4 MOE SSP'!AO54+'E.3 MOE in TANF'!AO54</f>
        <v>0</v>
      </c>
      <c r="AP54" s="60">
        <f>'E.4 MOE SSP'!AP54+'E.3 MOE in TANF'!AP54</f>
        <v>0</v>
      </c>
      <c r="AQ54" s="60">
        <f>'E.4 MOE SSP'!AQ54+'E.3 MOE in TANF'!AQ54</f>
        <v>0</v>
      </c>
      <c r="AR54" s="60">
        <f>'E.4 MOE SSP'!AR54+'E.3 MOE in TANF'!AR54</f>
        <v>9662741</v>
      </c>
      <c r="AS54" s="35"/>
      <c r="AT54" s="35"/>
      <c r="AU54" s="35"/>
      <c r="AV54" s="35"/>
    </row>
    <row r="55" spans="1:48" x14ac:dyDescent="0.35">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row>
    <row r="56" spans="1:48" x14ac:dyDescent="0.35">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row>
    <row r="57" spans="1:48" x14ac:dyDescent="0.35">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row>
    <row r="58" spans="1:48" x14ac:dyDescent="0.35">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row>
    <row r="59" spans="1:48" x14ac:dyDescent="0.35">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row>
    <row r="60" spans="1:48" x14ac:dyDescent="0.35">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row>
    <row r="61" spans="1:48" x14ac:dyDescent="0.35">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row>
    <row r="62" spans="1:48" x14ac:dyDescent="0.35">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row>
    <row r="63" spans="1:48" x14ac:dyDescent="0.3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row>
    <row r="64" spans="1:48" x14ac:dyDescent="0.35">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row>
    <row r="65" spans="2:48" x14ac:dyDescent="0.35">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row>
    <row r="66" spans="2:48" x14ac:dyDescent="0.35">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row>
  </sheetData>
  <phoneticPr fontId="8" type="noConversion"/>
  <pageMargins left="0.25" right="0.25" top="0.75" bottom="0.75" header="0.3" footer="0.3"/>
  <pageSetup scale="59" fitToWidth="0" orientation="landscape" r:id="rId1"/>
  <headerFooter differentFirst="1">
    <oddHeader xml:space="preserve">&amp;L&amp;"Arial,Regular"&amp;12C.2.:  State MOE Expenditures in FY 2020
</oddHeader>
    <oddFooter>&amp;CPage &amp;P of &amp;N</oddFooter>
    <firstFooter>&amp;CPage &amp;P of &amp;N</firstFooter>
  </headerFooter>
  <colBreaks count="2" manualBreakCount="2">
    <brk id="25" max="54" man="1"/>
    <brk id="37" max="5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8"/>
  </sheetPr>
  <dimension ref="A1:J56"/>
  <sheetViews>
    <sheetView workbookViewId="0"/>
  </sheetViews>
  <sheetFormatPr defaultColWidth="8.81640625" defaultRowHeight="14.5" x14ac:dyDescent="0.35"/>
  <cols>
    <col min="1" max="1" width="20.7265625" style="182" bestFit="1" customWidth="1"/>
    <col min="2" max="8" width="16.1796875" style="182" customWidth="1"/>
    <col min="9" max="9" width="8.81640625" style="182"/>
    <col min="10" max="10" width="19.453125" style="182" customWidth="1"/>
    <col min="11" max="11" width="10" style="182" bestFit="1" customWidth="1"/>
    <col min="12" max="16384" width="8.81640625" style="182"/>
  </cols>
  <sheetData>
    <row r="1" spans="1:10" s="213" customFormat="1" ht="20.149999999999999" customHeight="1" x14ac:dyDescent="0.35">
      <c r="A1" s="232" t="s">
        <v>290</v>
      </c>
      <c r="B1" s="211"/>
      <c r="C1" s="211"/>
      <c r="D1" s="211"/>
      <c r="E1" s="211"/>
      <c r="F1" s="211"/>
      <c r="G1" s="211"/>
      <c r="H1" s="211"/>
    </row>
    <row r="2" spans="1:10" s="22" customFormat="1" ht="61.5" customHeight="1" x14ac:dyDescent="0.3">
      <c r="A2" s="248" t="s">
        <v>190</v>
      </c>
      <c r="B2" s="249" t="s">
        <v>206</v>
      </c>
      <c r="C2" s="249" t="s">
        <v>208</v>
      </c>
      <c r="D2" s="249" t="s">
        <v>212</v>
      </c>
      <c r="E2" s="249" t="s">
        <v>207</v>
      </c>
      <c r="F2" s="249" t="s">
        <v>209</v>
      </c>
      <c r="G2" s="249" t="s">
        <v>210</v>
      </c>
      <c r="H2" s="249" t="s">
        <v>211</v>
      </c>
      <c r="I2" s="209"/>
    </row>
    <row r="3" spans="1:10" x14ac:dyDescent="0.35">
      <c r="A3" s="5" t="s">
        <v>52</v>
      </c>
      <c r="B3" s="25">
        <f>'E.3 MOE in TANF'!AR3+'E.4 MOE SSP'!AR3</f>
        <v>14975634739</v>
      </c>
      <c r="C3" s="25">
        <v>13735002667.434469</v>
      </c>
      <c r="D3" s="25">
        <f>B3-C3</f>
        <v>1240632071.5655308</v>
      </c>
      <c r="E3" s="25">
        <v>10988002133.947573</v>
      </c>
      <c r="F3" s="25">
        <f>B3-E3</f>
        <v>3987632605.0524273</v>
      </c>
      <c r="G3" s="13">
        <v>10301252000.575851</v>
      </c>
      <c r="H3" s="25">
        <f>B3-G3</f>
        <v>4674382738.4241486</v>
      </c>
      <c r="I3" s="210"/>
      <c r="J3" s="210"/>
    </row>
    <row r="4" spans="1:10" x14ac:dyDescent="0.35">
      <c r="A4" s="7" t="s">
        <v>1</v>
      </c>
      <c r="B4" s="25">
        <f>'E.3 MOE in TANF'!AR4+'E.4 MOE SSP'!AR4</f>
        <v>88916332</v>
      </c>
      <c r="C4" s="25">
        <v>52285491</v>
      </c>
      <c r="D4" s="25">
        <f t="shared" ref="D4:D54" si="0">B4-C4</f>
        <v>36630841</v>
      </c>
      <c r="E4" s="25">
        <v>41828392.800000004</v>
      </c>
      <c r="F4" s="25">
        <f>B4-E4</f>
        <v>47087939.199999996</v>
      </c>
      <c r="G4" s="25">
        <v>39214118.25</v>
      </c>
      <c r="H4" s="25">
        <f>B4-G4</f>
        <v>49702213.75</v>
      </c>
      <c r="J4" s="210"/>
    </row>
    <row r="5" spans="1:10" x14ac:dyDescent="0.35">
      <c r="A5" s="7" t="s">
        <v>2</v>
      </c>
      <c r="B5" s="25">
        <f>'E.3 MOE in TANF'!AR5+'E.4 MOE SSP'!AR5</f>
        <v>36600000</v>
      </c>
      <c r="C5" s="25">
        <v>45698156.678124174</v>
      </c>
      <c r="D5" s="25">
        <f t="shared" si="0"/>
        <v>-9098156.6781241745</v>
      </c>
      <c r="E5" s="25">
        <v>36558525.342499338</v>
      </c>
      <c r="F5" s="25">
        <f t="shared" ref="F5:F54" si="1">B5-E5</f>
        <v>41474.65750066191</v>
      </c>
      <c r="G5" s="25">
        <v>34273617.508593127</v>
      </c>
      <c r="H5" s="25">
        <f t="shared" ref="H5:H54" si="2">B5-G5</f>
        <v>2326382.4914068729</v>
      </c>
      <c r="J5" s="210"/>
    </row>
    <row r="6" spans="1:10" x14ac:dyDescent="0.35">
      <c r="A6" s="7" t="s">
        <v>3</v>
      </c>
      <c r="B6" s="25">
        <f>'E.3 MOE in TANF'!AR6+'E.4 MOE SSP'!AR6</f>
        <v>128113628</v>
      </c>
      <c r="C6" s="25">
        <v>113970290.47595339</v>
      </c>
      <c r="D6" s="25">
        <f t="shared" si="0"/>
        <v>14143337.524046615</v>
      </c>
      <c r="E6" s="25">
        <v>91176232.380762711</v>
      </c>
      <c r="F6" s="25">
        <f t="shared" si="1"/>
        <v>36937395.619237289</v>
      </c>
      <c r="G6" s="25">
        <v>85477717.856965035</v>
      </c>
      <c r="H6" s="25">
        <f t="shared" si="2"/>
        <v>42635910.143034965</v>
      </c>
      <c r="J6" s="210"/>
    </row>
    <row r="7" spans="1:10" x14ac:dyDescent="0.35">
      <c r="A7" s="7" t="s">
        <v>4</v>
      </c>
      <c r="B7" s="25">
        <f>'E.3 MOE in TANF'!AR7+'E.4 MOE SSP'!AR7</f>
        <v>29862104</v>
      </c>
      <c r="C7" s="25">
        <v>27785269</v>
      </c>
      <c r="D7" s="25">
        <f t="shared" si="0"/>
        <v>2076835</v>
      </c>
      <c r="E7" s="25">
        <v>22228215.200000003</v>
      </c>
      <c r="F7" s="25">
        <f t="shared" si="1"/>
        <v>7633888.799999997</v>
      </c>
      <c r="G7" s="25">
        <v>20838951.75</v>
      </c>
      <c r="H7" s="25">
        <f t="shared" si="2"/>
        <v>9023152.25</v>
      </c>
      <c r="J7" s="210"/>
    </row>
    <row r="8" spans="1:10" x14ac:dyDescent="0.35">
      <c r="A8" s="7" t="s">
        <v>5</v>
      </c>
      <c r="B8" s="25">
        <f>'E.3 MOE in TANF'!AR8+'E.4 MOE SSP'!AR8</f>
        <v>2910320406</v>
      </c>
      <c r="C8" s="25">
        <v>3550665264.6941342</v>
      </c>
      <c r="D8" s="25">
        <f t="shared" si="0"/>
        <v>-640344858.69413424</v>
      </c>
      <c r="E8" s="25">
        <v>2840532211.7553077</v>
      </c>
      <c r="F8" s="25">
        <f t="shared" si="1"/>
        <v>69788194.244692326</v>
      </c>
      <c r="G8" s="25">
        <v>2662998948.5206008</v>
      </c>
      <c r="H8" s="25">
        <f t="shared" si="2"/>
        <v>247321457.4793992</v>
      </c>
      <c r="J8" s="210"/>
    </row>
    <row r="9" spans="1:10" x14ac:dyDescent="0.35">
      <c r="A9" s="7" t="s">
        <v>6</v>
      </c>
      <c r="B9" s="25">
        <f>'E.3 MOE in TANF'!AR9+'E.4 MOE SSP'!AR9</f>
        <v>284544294</v>
      </c>
      <c r="C9" s="25">
        <v>110494527</v>
      </c>
      <c r="D9" s="25">
        <f t="shared" si="0"/>
        <v>174049767</v>
      </c>
      <c r="E9" s="25">
        <v>88395621.600000009</v>
      </c>
      <c r="F9" s="25">
        <f t="shared" si="1"/>
        <v>196148672.39999998</v>
      </c>
      <c r="G9" s="25">
        <v>82870895.25</v>
      </c>
      <c r="H9" s="25">
        <f t="shared" si="2"/>
        <v>201673398.75</v>
      </c>
      <c r="J9" s="210"/>
    </row>
    <row r="10" spans="1:10" x14ac:dyDescent="0.35">
      <c r="A10" s="7" t="s">
        <v>7</v>
      </c>
      <c r="B10" s="25">
        <f>'E.3 MOE in TANF'!AR10+'E.4 MOE SSP'!AR10</f>
        <v>239873765</v>
      </c>
      <c r="C10" s="25">
        <v>244561409</v>
      </c>
      <c r="D10" s="25">
        <f t="shared" si="0"/>
        <v>-4687644</v>
      </c>
      <c r="E10" s="25">
        <v>195649127.20000002</v>
      </c>
      <c r="F10" s="25">
        <f t="shared" si="1"/>
        <v>44224637.799999982</v>
      </c>
      <c r="G10" s="25">
        <v>183421056.75</v>
      </c>
      <c r="H10" s="25">
        <f t="shared" si="2"/>
        <v>56452708.25</v>
      </c>
      <c r="J10" s="210"/>
    </row>
    <row r="11" spans="1:10" x14ac:dyDescent="0.35">
      <c r="A11" s="7" t="s">
        <v>8</v>
      </c>
      <c r="B11" s="25">
        <f>'E.3 MOE in TANF'!AR11+'E.4 MOE SSP'!AR11</f>
        <v>98342873</v>
      </c>
      <c r="C11" s="25">
        <v>29028092</v>
      </c>
      <c r="D11" s="25">
        <f t="shared" si="0"/>
        <v>69314781</v>
      </c>
      <c r="E11" s="25">
        <v>23222473.600000001</v>
      </c>
      <c r="F11" s="25">
        <f t="shared" si="1"/>
        <v>75120399.400000006</v>
      </c>
      <c r="G11" s="25">
        <v>21771069</v>
      </c>
      <c r="H11" s="25">
        <f t="shared" si="2"/>
        <v>76571804</v>
      </c>
      <c r="J11" s="210"/>
    </row>
    <row r="12" spans="1:10" x14ac:dyDescent="0.35">
      <c r="A12" s="7" t="s">
        <v>9</v>
      </c>
      <c r="B12" s="25">
        <f>'E.3 MOE in TANF'!AR12+'E.4 MOE SSP'!AR12</f>
        <v>196760834</v>
      </c>
      <c r="C12" s="25">
        <v>93931934</v>
      </c>
      <c r="D12" s="25">
        <f t="shared" si="0"/>
        <v>102828900</v>
      </c>
      <c r="E12" s="25">
        <v>75145547.200000003</v>
      </c>
      <c r="F12" s="25">
        <f t="shared" si="1"/>
        <v>121615286.8</v>
      </c>
      <c r="G12" s="25">
        <v>70448950.5</v>
      </c>
      <c r="H12" s="25">
        <f t="shared" si="2"/>
        <v>126311883.5</v>
      </c>
      <c r="J12" s="210"/>
    </row>
    <row r="13" spans="1:10" x14ac:dyDescent="0.35">
      <c r="A13" s="7" t="s">
        <v>10</v>
      </c>
      <c r="B13" s="25">
        <f>'E.3 MOE in TANF'!AR13+'E.4 MOE SSP'!AR13</f>
        <v>375462979</v>
      </c>
      <c r="C13" s="25">
        <v>491151302</v>
      </c>
      <c r="D13" s="25">
        <f t="shared" si="0"/>
        <v>-115688323</v>
      </c>
      <c r="E13" s="25">
        <v>392921041.60000002</v>
      </c>
      <c r="F13" s="25">
        <f t="shared" si="1"/>
        <v>-17458062.600000024</v>
      </c>
      <c r="G13" s="25">
        <v>368363476.5</v>
      </c>
      <c r="H13" s="25">
        <f t="shared" si="2"/>
        <v>7099502.5</v>
      </c>
      <c r="J13" s="210"/>
    </row>
    <row r="14" spans="1:10" x14ac:dyDescent="0.35">
      <c r="A14" s="7" t="s">
        <v>11</v>
      </c>
      <c r="B14" s="25">
        <f>'E.3 MOE in TANF'!AR14+'E.4 MOE SSP'!AR14</f>
        <v>173368527</v>
      </c>
      <c r="C14" s="25">
        <v>231158036</v>
      </c>
      <c r="D14" s="25">
        <f t="shared" si="0"/>
        <v>-57789509</v>
      </c>
      <c r="E14" s="25">
        <v>184926428.80000001</v>
      </c>
      <c r="F14" s="25">
        <f t="shared" si="1"/>
        <v>-11557901.800000012</v>
      </c>
      <c r="G14" s="25">
        <v>173368527</v>
      </c>
      <c r="H14" s="25">
        <f t="shared" si="2"/>
        <v>0</v>
      </c>
      <c r="J14" s="210"/>
    </row>
    <row r="15" spans="1:10" x14ac:dyDescent="0.35">
      <c r="A15" s="7" t="s">
        <v>12</v>
      </c>
      <c r="B15" s="25">
        <f>'E.3 MOE in TANF'!AR15+'E.4 MOE SSP'!AR15</f>
        <v>163510754</v>
      </c>
      <c r="C15" s="25">
        <v>94866459</v>
      </c>
      <c r="D15" s="25">
        <f t="shared" si="0"/>
        <v>68644295</v>
      </c>
      <c r="E15" s="25">
        <v>75893167.200000003</v>
      </c>
      <c r="F15" s="25">
        <f t="shared" si="1"/>
        <v>87617586.799999997</v>
      </c>
      <c r="G15" s="25">
        <v>71149844.25</v>
      </c>
      <c r="H15" s="25">
        <f t="shared" si="2"/>
        <v>92360909.75</v>
      </c>
      <c r="J15" s="210"/>
    </row>
    <row r="16" spans="1:10" x14ac:dyDescent="0.35">
      <c r="A16" s="7" t="s">
        <v>13</v>
      </c>
      <c r="B16" s="25">
        <f>'E.3 MOE in TANF'!AR16+'E.4 MOE SSP'!AR16</f>
        <v>13025379</v>
      </c>
      <c r="C16" s="25">
        <v>17364287.724152267</v>
      </c>
      <c r="D16" s="25">
        <f t="shared" si="0"/>
        <v>-4338908.724152267</v>
      </c>
      <c r="E16" s="25">
        <v>13891430.179321814</v>
      </c>
      <c r="F16" s="25">
        <f t="shared" si="1"/>
        <v>-866051.17932181433</v>
      </c>
      <c r="G16" s="25">
        <v>13023215.7931142</v>
      </c>
      <c r="H16" s="25">
        <f t="shared" si="2"/>
        <v>2163.2068857997656</v>
      </c>
      <c r="J16" s="210"/>
    </row>
    <row r="17" spans="1:10" x14ac:dyDescent="0.35">
      <c r="A17" s="7" t="s">
        <v>14</v>
      </c>
      <c r="B17" s="25">
        <f>'E.3 MOE in TANF'!AR17+'E.4 MOE SSP'!AR17</f>
        <v>574359475</v>
      </c>
      <c r="C17" s="25">
        <v>573450924</v>
      </c>
      <c r="D17" s="25">
        <f t="shared" si="0"/>
        <v>908551</v>
      </c>
      <c r="E17" s="25">
        <v>458760739.20000005</v>
      </c>
      <c r="F17" s="25">
        <f t="shared" si="1"/>
        <v>115598735.79999995</v>
      </c>
      <c r="G17" s="25">
        <v>430088193</v>
      </c>
      <c r="H17" s="25">
        <f t="shared" si="2"/>
        <v>144271282</v>
      </c>
      <c r="J17" s="210"/>
    </row>
    <row r="18" spans="1:10" x14ac:dyDescent="0.35">
      <c r="A18" s="7" t="s">
        <v>15</v>
      </c>
      <c r="B18" s="25">
        <f>'E.3 MOE in TANF'!AR18+'E.4 MOE SSP'!AR18</f>
        <v>121733263</v>
      </c>
      <c r="C18" s="25">
        <v>151367364</v>
      </c>
      <c r="D18" s="25">
        <f t="shared" si="0"/>
        <v>-29634101</v>
      </c>
      <c r="E18" s="25">
        <v>121093891.2</v>
      </c>
      <c r="F18" s="25">
        <f t="shared" si="1"/>
        <v>639371.79999999702</v>
      </c>
      <c r="G18" s="25">
        <v>113525523</v>
      </c>
      <c r="H18" s="25">
        <f t="shared" si="2"/>
        <v>8207740</v>
      </c>
      <c r="J18" s="210"/>
    </row>
    <row r="19" spans="1:10" x14ac:dyDescent="0.35">
      <c r="A19" s="7" t="s">
        <v>16</v>
      </c>
      <c r="B19" s="25">
        <f>'E.3 MOE in TANF'!AR19+'E.4 MOE SSP'!AR19</f>
        <v>70720797</v>
      </c>
      <c r="C19" s="25">
        <v>82281870.215268672</v>
      </c>
      <c r="D19" s="25">
        <f t="shared" si="0"/>
        <v>-11561073.215268672</v>
      </c>
      <c r="E19" s="25">
        <v>65825496.17221494</v>
      </c>
      <c r="F19" s="25">
        <f t="shared" si="1"/>
        <v>4895300.8277850598</v>
      </c>
      <c r="G19" s="25">
        <v>61711402.661451504</v>
      </c>
      <c r="H19" s="25">
        <f t="shared" si="2"/>
        <v>9009394.3385484964</v>
      </c>
      <c r="J19" s="210"/>
    </row>
    <row r="20" spans="1:10" x14ac:dyDescent="0.35">
      <c r="A20" s="7" t="s">
        <v>17</v>
      </c>
      <c r="B20" s="25">
        <f>'E.3 MOE in TANF'!AR20+'E.4 MOE SSP'!AR20</f>
        <v>63541015</v>
      </c>
      <c r="C20" s="25">
        <v>82237976.973279729</v>
      </c>
      <c r="D20" s="25">
        <f t="shared" si="0"/>
        <v>-18696961.973279729</v>
      </c>
      <c r="E20" s="25">
        <v>65790381.578623787</v>
      </c>
      <c r="F20" s="25">
        <f t="shared" si="1"/>
        <v>-2249366.5786237866</v>
      </c>
      <c r="G20" s="25">
        <v>61678482.729959801</v>
      </c>
      <c r="H20" s="25">
        <f t="shared" si="2"/>
        <v>1862532.2700401992</v>
      </c>
      <c r="J20" s="210"/>
    </row>
    <row r="21" spans="1:10" x14ac:dyDescent="0.35">
      <c r="A21" s="7" t="s">
        <v>18</v>
      </c>
      <c r="B21" s="25">
        <f>'E.3 MOE in TANF'!AR21+'E.4 MOE SSP'!AR21</f>
        <v>73138285</v>
      </c>
      <c r="C21" s="25">
        <v>89891250</v>
      </c>
      <c r="D21" s="25">
        <f t="shared" si="0"/>
        <v>-16752965</v>
      </c>
      <c r="E21" s="25">
        <v>71913000</v>
      </c>
      <c r="F21" s="25">
        <f t="shared" si="1"/>
        <v>1225285</v>
      </c>
      <c r="G21" s="25">
        <v>67418437.5</v>
      </c>
      <c r="H21" s="25">
        <f t="shared" si="2"/>
        <v>5719847.5</v>
      </c>
      <c r="J21" s="210"/>
    </row>
    <row r="22" spans="1:10" x14ac:dyDescent="0.35">
      <c r="A22" s="7" t="s">
        <v>19</v>
      </c>
      <c r="B22" s="25">
        <f>'E.3 MOE in TANF'!AR22+'E.4 MOE SSP'!AR22</f>
        <v>70221996</v>
      </c>
      <c r="C22" s="25">
        <v>73886837</v>
      </c>
      <c r="D22" s="25">
        <f t="shared" si="0"/>
        <v>-3664841</v>
      </c>
      <c r="E22" s="25">
        <v>59109469.600000001</v>
      </c>
      <c r="F22" s="25">
        <f t="shared" si="1"/>
        <v>11112526.399999999</v>
      </c>
      <c r="G22" s="25">
        <v>55415127.75</v>
      </c>
      <c r="H22" s="25">
        <f t="shared" si="2"/>
        <v>14806868.25</v>
      </c>
      <c r="J22" s="210"/>
    </row>
    <row r="23" spans="1:10" x14ac:dyDescent="0.35">
      <c r="A23" s="7" t="s">
        <v>20</v>
      </c>
      <c r="B23" s="25">
        <f>'E.3 MOE in TANF'!AR23+'E.4 MOE SSP'!AR23</f>
        <v>37523943</v>
      </c>
      <c r="C23" s="25">
        <v>50031924</v>
      </c>
      <c r="D23" s="25">
        <f t="shared" si="0"/>
        <v>-12507981</v>
      </c>
      <c r="E23" s="25">
        <v>40025539.200000003</v>
      </c>
      <c r="F23" s="25">
        <f t="shared" si="1"/>
        <v>-2501596.200000003</v>
      </c>
      <c r="G23" s="25">
        <v>37523943</v>
      </c>
      <c r="H23" s="25">
        <f t="shared" si="2"/>
        <v>0</v>
      </c>
      <c r="J23" s="210"/>
    </row>
    <row r="24" spans="1:10" x14ac:dyDescent="0.35">
      <c r="A24" s="7" t="s">
        <v>21</v>
      </c>
      <c r="B24" s="25">
        <f>'E.3 MOE in TANF'!AR24+'E.4 MOE SSP'!AR24</f>
        <v>260388890</v>
      </c>
      <c r="C24" s="25">
        <v>235953925</v>
      </c>
      <c r="D24" s="25">
        <f>B24-C24</f>
        <v>24434965</v>
      </c>
      <c r="E24" s="25">
        <v>188763140</v>
      </c>
      <c r="F24" s="25">
        <f t="shared" si="1"/>
        <v>71625750</v>
      </c>
      <c r="G24" s="25">
        <v>176965443.75</v>
      </c>
      <c r="H24" s="25">
        <f t="shared" si="2"/>
        <v>83423446.25</v>
      </c>
      <c r="J24" s="210"/>
    </row>
    <row r="25" spans="1:10" x14ac:dyDescent="0.35">
      <c r="A25" s="7" t="s">
        <v>22</v>
      </c>
      <c r="B25" s="25">
        <f>'E.3 MOE in TANF'!AR25+'E.4 MOE SSP'!AR25</f>
        <v>639399910</v>
      </c>
      <c r="C25" s="25">
        <v>478596697</v>
      </c>
      <c r="D25" s="25">
        <f t="shared" si="0"/>
        <v>160803213</v>
      </c>
      <c r="E25" s="25">
        <v>382877357.60000002</v>
      </c>
      <c r="F25" s="25">
        <f t="shared" si="1"/>
        <v>256522552.39999998</v>
      </c>
      <c r="G25" s="25">
        <v>358947522.75</v>
      </c>
      <c r="H25" s="25">
        <f t="shared" si="2"/>
        <v>280452387.25</v>
      </c>
      <c r="J25" s="210"/>
    </row>
    <row r="26" spans="1:10" x14ac:dyDescent="0.35">
      <c r="A26" s="7" t="s">
        <v>23</v>
      </c>
      <c r="B26" s="25">
        <f>'E.3 MOE in TANF'!AR26+'E.4 MOE SSP'!AR26</f>
        <v>562789164</v>
      </c>
      <c r="C26" s="25">
        <v>624691167</v>
      </c>
      <c r="D26" s="25">
        <f t="shared" si="0"/>
        <v>-61902003</v>
      </c>
      <c r="E26" s="25">
        <v>499752933.60000002</v>
      </c>
      <c r="F26" s="25">
        <f t="shared" si="1"/>
        <v>63036230.399999976</v>
      </c>
      <c r="G26" s="25">
        <v>468518375.25</v>
      </c>
      <c r="H26" s="25">
        <f t="shared" si="2"/>
        <v>94270788.75</v>
      </c>
      <c r="J26" s="210"/>
    </row>
    <row r="27" spans="1:10" x14ac:dyDescent="0.35">
      <c r="A27" s="7" t="s">
        <v>24</v>
      </c>
      <c r="B27" s="25">
        <f>'E.3 MOE in TANF'!AR27+'E.4 MOE SSP'!AR27</f>
        <v>352553748</v>
      </c>
      <c r="C27" s="25">
        <v>232902649.411982</v>
      </c>
      <c r="D27" s="25">
        <f t="shared" si="0"/>
        <v>119651098.588018</v>
      </c>
      <c r="E27" s="25">
        <v>186322119.5295856</v>
      </c>
      <c r="F27" s="25">
        <f t="shared" si="1"/>
        <v>166231628.4704144</v>
      </c>
      <c r="G27" s="25">
        <v>174676987.05898649</v>
      </c>
      <c r="H27" s="25">
        <f t="shared" si="2"/>
        <v>177876760.94101351</v>
      </c>
      <c r="J27" s="210"/>
    </row>
    <row r="28" spans="1:10" x14ac:dyDescent="0.35">
      <c r="A28" s="7" t="s">
        <v>25</v>
      </c>
      <c r="B28" s="25">
        <f>'E.3 MOE in TANF'!AR28+'E.4 MOE SSP'!AR28</f>
        <v>21724308</v>
      </c>
      <c r="C28" s="25">
        <v>28965744</v>
      </c>
      <c r="D28" s="25">
        <f t="shared" si="0"/>
        <v>-7241436</v>
      </c>
      <c r="E28" s="25">
        <v>23172595.200000003</v>
      </c>
      <c r="F28" s="25">
        <f t="shared" si="1"/>
        <v>-1448287.200000003</v>
      </c>
      <c r="G28" s="25">
        <v>21724308</v>
      </c>
      <c r="H28" s="25">
        <f t="shared" si="2"/>
        <v>0</v>
      </c>
      <c r="J28" s="210"/>
    </row>
    <row r="29" spans="1:10" x14ac:dyDescent="0.35">
      <c r="A29" s="7" t="s">
        <v>26</v>
      </c>
      <c r="B29" s="25">
        <f>'E.3 MOE in TANF'!AR29+'E.4 MOE SSP'!AR29</f>
        <v>154900483</v>
      </c>
      <c r="C29" s="25">
        <v>160161033</v>
      </c>
      <c r="D29" s="25">
        <f t="shared" si="0"/>
        <v>-5260550</v>
      </c>
      <c r="E29" s="25">
        <v>128128826.40000001</v>
      </c>
      <c r="F29" s="25">
        <f t="shared" si="1"/>
        <v>26771656.599999994</v>
      </c>
      <c r="G29" s="25">
        <v>120120774.75</v>
      </c>
      <c r="H29" s="25">
        <f t="shared" si="2"/>
        <v>34779708.25</v>
      </c>
      <c r="J29" s="210"/>
    </row>
    <row r="30" spans="1:10" x14ac:dyDescent="0.35">
      <c r="A30" s="7" t="s">
        <v>27</v>
      </c>
      <c r="B30" s="25">
        <f>'E.3 MOE in TANF'!AR30+'E.4 MOE SSP'!AR30</f>
        <v>15408703</v>
      </c>
      <c r="C30" s="25">
        <v>17494046.444518812</v>
      </c>
      <c r="D30" s="25">
        <f t="shared" si="0"/>
        <v>-2085343.444518812</v>
      </c>
      <c r="E30" s="25">
        <v>13995237.15561505</v>
      </c>
      <c r="F30" s="25">
        <f t="shared" si="1"/>
        <v>1413465.8443849497</v>
      </c>
      <c r="G30" s="25">
        <v>13120534.833389109</v>
      </c>
      <c r="H30" s="25">
        <f t="shared" si="2"/>
        <v>2288168.166610891</v>
      </c>
      <c r="J30" s="210"/>
    </row>
    <row r="31" spans="1:10" x14ac:dyDescent="0.35">
      <c r="A31" s="7" t="s">
        <v>28</v>
      </c>
      <c r="B31" s="25">
        <f>'E.3 MOE in TANF'!AR31+'E.4 MOE SSP'!AR31</f>
        <v>46946478</v>
      </c>
      <c r="C31" s="25">
        <v>37374081.062001824</v>
      </c>
      <c r="D31" s="25">
        <f t="shared" si="0"/>
        <v>9572396.9379981756</v>
      </c>
      <c r="E31" s="25">
        <v>29899264.849601462</v>
      </c>
      <c r="F31" s="25">
        <f t="shared" si="1"/>
        <v>17047213.150398538</v>
      </c>
      <c r="G31" s="25">
        <v>28030560.796501368</v>
      </c>
      <c r="H31" s="25">
        <f t="shared" si="2"/>
        <v>18915917.203498632</v>
      </c>
      <c r="J31" s="210"/>
    </row>
    <row r="32" spans="1:10" x14ac:dyDescent="0.35">
      <c r="A32" s="7" t="s">
        <v>29</v>
      </c>
      <c r="B32" s="25">
        <f>'E.3 MOE in TANF'!AR32+'E.4 MOE SSP'!AR32</f>
        <v>76689536</v>
      </c>
      <c r="C32" s="25">
        <v>33931471.719584763</v>
      </c>
      <c r="D32" s="25">
        <f t="shared" si="0"/>
        <v>42758064.280415237</v>
      </c>
      <c r="E32" s="25">
        <v>27145177.37566781</v>
      </c>
      <c r="F32" s="25">
        <f t="shared" si="1"/>
        <v>49544358.62433219</v>
      </c>
      <c r="G32" s="25">
        <v>25448603.789688572</v>
      </c>
      <c r="H32" s="25">
        <f t="shared" si="2"/>
        <v>51240932.210311428</v>
      </c>
      <c r="J32" s="210"/>
    </row>
    <row r="33" spans="1:10" x14ac:dyDescent="0.35">
      <c r="A33" s="7" t="s">
        <v>30</v>
      </c>
      <c r="B33" s="25">
        <f>'E.3 MOE in TANF'!AR33+'E.4 MOE SSP'!AR33</f>
        <v>43042138</v>
      </c>
      <c r="C33" s="25">
        <v>42820004</v>
      </c>
      <c r="D33" s="25">
        <f t="shared" si="0"/>
        <v>222134</v>
      </c>
      <c r="E33" s="25">
        <v>34256003.200000003</v>
      </c>
      <c r="F33" s="25">
        <f t="shared" si="1"/>
        <v>8786134.799999997</v>
      </c>
      <c r="G33" s="25">
        <v>32115003</v>
      </c>
      <c r="H33" s="25">
        <f t="shared" si="2"/>
        <v>10927135</v>
      </c>
      <c r="J33" s="210"/>
    </row>
    <row r="34" spans="1:10" x14ac:dyDescent="0.35">
      <c r="A34" s="7" t="s">
        <v>31</v>
      </c>
      <c r="B34" s="25">
        <f>'E.3 MOE in TANF'!AR34+'E.4 MOE SSP'!AR34</f>
        <v>1100687255</v>
      </c>
      <c r="C34" s="25">
        <v>400213342</v>
      </c>
      <c r="D34" s="25">
        <f t="shared" si="0"/>
        <v>700473913</v>
      </c>
      <c r="E34" s="25">
        <v>320170673.60000002</v>
      </c>
      <c r="F34" s="25">
        <f t="shared" si="1"/>
        <v>780516581.39999998</v>
      </c>
      <c r="G34" s="25">
        <v>300160006.5</v>
      </c>
      <c r="H34" s="25">
        <f t="shared" si="2"/>
        <v>800527248.5</v>
      </c>
      <c r="J34" s="210"/>
    </row>
    <row r="35" spans="1:10" x14ac:dyDescent="0.35">
      <c r="A35" s="7" t="s">
        <v>32</v>
      </c>
      <c r="B35" s="25">
        <f>'E.3 MOE in TANF'!AR35+'E.4 MOE SSP'!AR35</f>
        <v>149368153</v>
      </c>
      <c r="C35" s="25">
        <v>43548184.039227463</v>
      </c>
      <c r="D35" s="25">
        <f t="shared" si="0"/>
        <v>105819968.96077254</v>
      </c>
      <c r="E35" s="25">
        <v>34838547.231381975</v>
      </c>
      <c r="F35" s="25">
        <f t="shared" si="1"/>
        <v>114529605.76861802</v>
      </c>
      <c r="G35" s="25">
        <v>32661138.029420599</v>
      </c>
      <c r="H35" s="25">
        <f t="shared" si="2"/>
        <v>116707014.9705794</v>
      </c>
      <c r="J35" s="210"/>
    </row>
    <row r="36" spans="1:10" x14ac:dyDescent="0.35">
      <c r="A36" s="7" t="s">
        <v>33</v>
      </c>
      <c r="B36" s="25">
        <f>'E.3 MOE in TANF'!AR36+'E.4 MOE SSP'!AR36</f>
        <v>2732771681</v>
      </c>
      <c r="C36" s="25">
        <v>2291437926</v>
      </c>
      <c r="D36" s="25">
        <f t="shared" si="0"/>
        <v>441333755</v>
      </c>
      <c r="E36" s="25">
        <v>1833150340.8000002</v>
      </c>
      <c r="F36" s="25">
        <f t="shared" si="1"/>
        <v>899621340.19999981</v>
      </c>
      <c r="G36" s="25">
        <v>1718578444.5</v>
      </c>
      <c r="H36" s="25">
        <f t="shared" si="2"/>
        <v>1014193236.5</v>
      </c>
      <c r="J36" s="210"/>
    </row>
    <row r="37" spans="1:10" x14ac:dyDescent="0.35">
      <c r="A37" s="7" t="s">
        <v>34</v>
      </c>
      <c r="B37" s="25">
        <f>'E.3 MOE in TANF'!AR37+'E.4 MOE SSP'!AR37</f>
        <v>238948352</v>
      </c>
      <c r="C37" s="25">
        <v>205018637.92223257</v>
      </c>
      <c r="D37" s="25">
        <f t="shared" si="0"/>
        <v>33929714.077767432</v>
      </c>
      <c r="E37" s="25">
        <v>164014910.33778608</v>
      </c>
      <c r="F37" s="25">
        <f t="shared" si="1"/>
        <v>74933441.662213922</v>
      </c>
      <c r="G37" s="25">
        <v>153763978.44167441</v>
      </c>
      <c r="H37" s="25">
        <f t="shared" si="2"/>
        <v>85184373.558325589</v>
      </c>
      <c r="J37" s="210"/>
    </row>
    <row r="38" spans="1:10" x14ac:dyDescent="0.35">
      <c r="A38" s="7" t="s">
        <v>35</v>
      </c>
      <c r="B38" s="25">
        <f>'E.3 MOE in TANF'!AR38+'E.4 MOE SSP'!AR38</f>
        <v>9069286</v>
      </c>
      <c r="C38" s="25">
        <v>12092381</v>
      </c>
      <c r="D38" s="25">
        <f t="shared" si="0"/>
        <v>-3023095</v>
      </c>
      <c r="E38" s="25">
        <v>9673904.8000000007</v>
      </c>
      <c r="F38" s="25">
        <f t="shared" si="1"/>
        <v>-604618.80000000075</v>
      </c>
      <c r="G38" s="25">
        <v>9069285.75</v>
      </c>
      <c r="H38" s="25">
        <f t="shared" si="2"/>
        <v>0.25</v>
      </c>
      <c r="J38" s="210"/>
    </row>
    <row r="39" spans="1:10" x14ac:dyDescent="0.35">
      <c r="A39" s="7" t="s">
        <v>36</v>
      </c>
      <c r="B39" s="25">
        <f>'E.3 MOE in TANF'!AR39+'E.4 MOE SSP'!AR39</f>
        <v>465060106</v>
      </c>
      <c r="C39" s="25">
        <v>521108327</v>
      </c>
      <c r="D39" s="25">
        <f t="shared" si="0"/>
        <v>-56048221</v>
      </c>
      <c r="E39" s="25">
        <v>416886661.60000002</v>
      </c>
      <c r="F39" s="25">
        <f t="shared" si="1"/>
        <v>48173444.399999976</v>
      </c>
      <c r="G39" s="25">
        <v>390831245.25</v>
      </c>
      <c r="H39" s="25">
        <f t="shared" si="2"/>
        <v>74228860.75</v>
      </c>
      <c r="J39" s="210"/>
    </row>
    <row r="40" spans="1:10" x14ac:dyDescent="0.35">
      <c r="A40" s="7" t="s">
        <v>37</v>
      </c>
      <c r="B40" s="25">
        <f>'E.3 MOE in TANF'!AR40+'E.4 MOE SSP'!AR40</f>
        <v>57298937</v>
      </c>
      <c r="C40" s="25">
        <v>76398582.546863392</v>
      </c>
      <c r="D40" s="25">
        <f t="shared" si="0"/>
        <v>-19099645.546863392</v>
      </c>
      <c r="E40" s="25">
        <v>61118866.037490718</v>
      </c>
      <c r="F40" s="25">
        <f t="shared" si="1"/>
        <v>-3819929.0374907181</v>
      </c>
      <c r="G40" s="25">
        <v>57298936.910147548</v>
      </c>
      <c r="H40" s="25">
        <f t="shared" si="2"/>
        <v>8.9852452278137207E-2</v>
      </c>
      <c r="J40" s="210"/>
    </row>
    <row r="41" spans="1:10" x14ac:dyDescent="0.35">
      <c r="A41" s="7" t="s">
        <v>38</v>
      </c>
      <c r="B41" s="25">
        <f>'E.3 MOE in TANF'!AR41+'E.4 MOE SSP'!AR41</f>
        <v>91634252</v>
      </c>
      <c r="C41" s="25">
        <v>121878411.48459788</v>
      </c>
      <c r="D41" s="25">
        <f t="shared" si="0"/>
        <v>-30244159.484597877</v>
      </c>
      <c r="E41" s="25">
        <v>97502729.187678307</v>
      </c>
      <c r="F41" s="25">
        <f t="shared" si="1"/>
        <v>-5868477.1876783073</v>
      </c>
      <c r="G41" s="25">
        <v>91408808.613448411</v>
      </c>
      <c r="H41" s="25">
        <f t="shared" si="2"/>
        <v>225443.38655158877</v>
      </c>
      <c r="J41" s="210"/>
    </row>
    <row r="42" spans="1:10" x14ac:dyDescent="0.35">
      <c r="A42" s="7" t="s">
        <v>39</v>
      </c>
      <c r="B42" s="25">
        <f>'E.3 MOE in TANF'!AR42+'E.4 MOE SSP'!AR42</f>
        <v>420366991</v>
      </c>
      <c r="C42" s="25">
        <v>542834133</v>
      </c>
      <c r="D42" s="25">
        <f t="shared" si="0"/>
        <v>-122467142</v>
      </c>
      <c r="E42" s="25">
        <v>434267306.40000004</v>
      </c>
      <c r="F42" s="25">
        <f t="shared" si="1"/>
        <v>-13900315.400000036</v>
      </c>
      <c r="G42" s="25">
        <v>407125599.75</v>
      </c>
      <c r="H42" s="25">
        <f t="shared" si="2"/>
        <v>13241391.25</v>
      </c>
      <c r="J42" s="210"/>
    </row>
    <row r="43" spans="1:10" x14ac:dyDescent="0.35">
      <c r="A43" s="7" t="s">
        <v>40</v>
      </c>
      <c r="B43" s="25">
        <f>'E.3 MOE in TANF'!AR43+'E.4 MOE SSP'!AR43</f>
        <v>71366588</v>
      </c>
      <c r="C43" s="25">
        <v>80489394</v>
      </c>
      <c r="D43" s="25">
        <f t="shared" si="0"/>
        <v>-9122806</v>
      </c>
      <c r="E43" s="25">
        <v>64391515.200000003</v>
      </c>
      <c r="F43" s="25">
        <f t="shared" si="1"/>
        <v>6975072.799999997</v>
      </c>
      <c r="G43" s="25">
        <v>60367045.5</v>
      </c>
      <c r="H43" s="25">
        <f t="shared" si="2"/>
        <v>10999542.5</v>
      </c>
      <c r="J43" s="210"/>
    </row>
    <row r="44" spans="1:10" x14ac:dyDescent="0.35">
      <c r="A44" s="7" t="s">
        <v>41</v>
      </c>
      <c r="B44" s="25">
        <f>'E.3 MOE in TANF'!AR44+'E.4 MOE SSP'!AR44</f>
        <v>54549346</v>
      </c>
      <c r="C44" s="25">
        <v>47902320</v>
      </c>
      <c r="D44" s="25">
        <f t="shared" si="0"/>
        <v>6647026</v>
      </c>
      <c r="E44" s="25">
        <v>38321856</v>
      </c>
      <c r="F44" s="25">
        <f t="shared" si="1"/>
        <v>16227490</v>
      </c>
      <c r="G44" s="25">
        <v>35926740</v>
      </c>
      <c r="H44" s="25">
        <f t="shared" si="2"/>
        <v>18622606</v>
      </c>
      <c r="J44" s="210"/>
    </row>
    <row r="45" spans="1:10" x14ac:dyDescent="0.35">
      <c r="A45" s="7" t="s">
        <v>42</v>
      </c>
      <c r="B45" s="25">
        <f>'E.3 MOE in TANF'!AR45+'E.4 MOE SSP'!AR45</f>
        <v>8540000</v>
      </c>
      <c r="C45" s="25">
        <v>11369942.428305594</v>
      </c>
      <c r="D45" s="25">
        <f t="shared" si="0"/>
        <v>-2829942.4283055943</v>
      </c>
      <c r="E45" s="25">
        <v>9095953.942644475</v>
      </c>
      <c r="F45" s="25">
        <f t="shared" si="1"/>
        <v>-555953.94264447503</v>
      </c>
      <c r="G45" s="25">
        <v>8527456.8212291952</v>
      </c>
      <c r="H45" s="25">
        <f t="shared" si="2"/>
        <v>12543.178770804778</v>
      </c>
      <c r="J45" s="210"/>
    </row>
    <row r="46" spans="1:10" x14ac:dyDescent="0.35">
      <c r="A46" s="7" t="s">
        <v>43</v>
      </c>
      <c r="B46" s="25">
        <f>'E.3 MOE in TANF'!AR46+'E.4 MOE SSP'!AR46</f>
        <v>90249054</v>
      </c>
      <c r="C46" s="25">
        <v>110413171</v>
      </c>
      <c r="D46" s="25">
        <f t="shared" si="0"/>
        <v>-20164117</v>
      </c>
      <c r="E46" s="25">
        <v>88330536.800000012</v>
      </c>
      <c r="F46" s="25">
        <f t="shared" si="1"/>
        <v>1918517.1999999881</v>
      </c>
      <c r="G46" s="25">
        <v>82809878.25</v>
      </c>
      <c r="H46" s="25">
        <f t="shared" si="2"/>
        <v>7439175.75</v>
      </c>
      <c r="J46" s="210"/>
    </row>
    <row r="47" spans="1:10" x14ac:dyDescent="0.35">
      <c r="A47" s="7" t="s">
        <v>44</v>
      </c>
      <c r="B47" s="25">
        <f>'E.3 MOE in TANF'!AR47+'E.4 MOE SSP'!AR47</f>
        <v>386414168</v>
      </c>
      <c r="C47" s="25">
        <v>314301005</v>
      </c>
      <c r="D47" s="25">
        <f t="shared" si="0"/>
        <v>72113163</v>
      </c>
      <c r="E47" s="25">
        <v>251440804</v>
      </c>
      <c r="F47" s="25">
        <f t="shared" si="1"/>
        <v>134973364</v>
      </c>
      <c r="G47" s="25">
        <v>235725753.75</v>
      </c>
      <c r="H47" s="25">
        <f t="shared" si="2"/>
        <v>150688414.25</v>
      </c>
      <c r="J47" s="210"/>
    </row>
    <row r="48" spans="1:10" x14ac:dyDescent="0.35">
      <c r="A48" s="7" t="s">
        <v>45</v>
      </c>
      <c r="B48" s="25">
        <f>'E.3 MOE in TANF'!AR48+'E.4 MOE SSP'!AR48</f>
        <v>24887706</v>
      </c>
      <c r="C48" s="25">
        <v>33183607.694721416</v>
      </c>
      <c r="D48" s="25">
        <f t="shared" si="0"/>
        <v>-8295901.6947214156</v>
      </c>
      <c r="E48" s="25">
        <v>26546886.155777134</v>
      </c>
      <c r="F48" s="25">
        <f t="shared" si="1"/>
        <v>-1659180.155777134</v>
      </c>
      <c r="G48" s="25">
        <v>24887705.771041062</v>
      </c>
      <c r="H48" s="25">
        <f t="shared" si="2"/>
        <v>0.22895893827080727</v>
      </c>
      <c r="J48" s="210"/>
    </row>
    <row r="49" spans="1:10" x14ac:dyDescent="0.35">
      <c r="A49" s="7" t="s">
        <v>46</v>
      </c>
      <c r="B49" s="25">
        <f>'E.3 MOE in TANF'!AR49+'E.4 MOE SSP'!AR49</f>
        <v>47537848</v>
      </c>
      <c r="C49" s="25">
        <v>34066533</v>
      </c>
      <c r="D49" s="25">
        <f t="shared" si="0"/>
        <v>13471315</v>
      </c>
      <c r="E49" s="25">
        <v>27253226.400000002</v>
      </c>
      <c r="F49" s="25">
        <f t="shared" si="1"/>
        <v>20284621.599999998</v>
      </c>
      <c r="G49" s="25">
        <v>25549899.75</v>
      </c>
      <c r="H49" s="25">
        <f t="shared" si="2"/>
        <v>21987948.25</v>
      </c>
      <c r="J49" s="210"/>
    </row>
    <row r="50" spans="1:10" x14ac:dyDescent="0.35">
      <c r="A50" s="7" t="s">
        <v>47</v>
      </c>
      <c r="B50" s="25">
        <f>'E.3 MOE in TANF'!AR50+'E.4 MOE SSP'!AR50</f>
        <v>135103532</v>
      </c>
      <c r="C50" s="25">
        <v>170897560</v>
      </c>
      <c r="D50" s="25">
        <f t="shared" si="0"/>
        <v>-35794028</v>
      </c>
      <c r="E50" s="25">
        <v>136718048</v>
      </c>
      <c r="F50" s="25">
        <f t="shared" si="1"/>
        <v>-1614516</v>
      </c>
      <c r="G50" s="25">
        <v>128173170</v>
      </c>
      <c r="H50" s="25">
        <f t="shared" si="2"/>
        <v>6930362</v>
      </c>
      <c r="J50" s="210"/>
    </row>
    <row r="51" spans="1:10" x14ac:dyDescent="0.35">
      <c r="A51" s="7" t="s">
        <v>48</v>
      </c>
      <c r="B51" s="25">
        <f>'E.3 MOE in TANF'!AR51+'E.4 MOE SSP'!AR51</f>
        <v>652074386</v>
      </c>
      <c r="C51" s="25">
        <v>341136001.71108282</v>
      </c>
      <c r="D51" s="25">
        <f t="shared" si="0"/>
        <v>310938384.28891718</v>
      </c>
      <c r="E51" s="25">
        <v>272908801.36886626</v>
      </c>
      <c r="F51" s="25">
        <f t="shared" si="1"/>
        <v>379165584.63113374</v>
      </c>
      <c r="G51" s="25">
        <v>255852001.28331211</v>
      </c>
      <c r="H51" s="25">
        <f t="shared" si="2"/>
        <v>396222384.71668792</v>
      </c>
      <c r="J51" s="210"/>
    </row>
    <row r="52" spans="1:10" x14ac:dyDescent="0.35">
      <c r="A52" s="7" t="s">
        <v>49</v>
      </c>
      <c r="B52" s="25">
        <f>'E.3 MOE in TANF'!AR52+'E.4 MOE SSP'!AR52</f>
        <v>34446444</v>
      </c>
      <c r="C52" s="25">
        <v>43058053</v>
      </c>
      <c r="D52" s="25">
        <f t="shared" si="0"/>
        <v>-8611609</v>
      </c>
      <c r="E52" s="25">
        <v>34446442.399999999</v>
      </c>
      <c r="F52" s="25">
        <f t="shared" si="1"/>
        <v>1.6000000014901161</v>
      </c>
      <c r="G52" s="25">
        <v>32293539.75</v>
      </c>
      <c r="H52" s="25">
        <f t="shared" si="2"/>
        <v>2152904.25</v>
      </c>
      <c r="J52" s="210"/>
    </row>
    <row r="53" spans="1:10" x14ac:dyDescent="0.35">
      <c r="A53" s="7" t="s">
        <v>50</v>
      </c>
      <c r="B53" s="25">
        <f>'E.3 MOE in TANF'!AR53+'E.4 MOE SSP'!AR53</f>
        <v>271813906</v>
      </c>
      <c r="C53" s="25">
        <v>222584337.234658</v>
      </c>
      <c r="D53" s="25">
        <f t="shared" si="0"/>
        <v>49229568.765341997</v>
      </c>
      <c r="E53" s="25">
        <v>178067469.7877264</v>
      </c>
      <c r="F53" s="25">
        <f t="shared" si="1"/>
        <v>93746436.212273598</v>
      </c>
      <c r="G53" s="25">
        <v>166938252.9259935</v>
      </c>
      <c r="H53" s="25">
        <f t="shared" si="2"/>
        <v>104875653.0740065</v>
      </c>
      <c r="J53" s="210"/>
    </row>
    <row r="54" spans="1:10" x14ac:dyDescent="0.35">
      <c r="A54" s="7" t="s">
        <v>51</v>
      </c>
      <c r="B54" s="25">
        <f>'E.3 MOE in TANF'!AR54+'E.4 MOE SSP'!AR54</f>
        <v>9662741</v>
      </c>
      <c r="C54" s="25">
        <v>12071333.973781466</v>
      </c>
      <c r="D54" s="25">
        <f t="shared" si="0"/>
        <v>-2408592.9737814665</v>
      </c>
      <c r="E54" s="25">
        <v>9657067.1790251732</v>
      </c>
      <c r="F54" s="25">
        <f t="shared" si="1"/>
        <v>5673.8209748268127</v>
      </c>
      <c r="G54" s="25">
        <v>9053500.4803360999</v>
      </c>
      <c r="H54" s="25">
        <f t="shared" si="2"/>
        <v>609240.51966390014</v>
      </c>
      <c r="J54" s="210"/>
    </row>
    <row r="55" spans="1:10" x14ac:dyDescent="0.35">
      <c r="B55" s="190"/>
      <c r="C55" s="190"/>
      <c r="D55" s="190"/>
      <c r="E55" s="190"/>
      <c r="F55" s="190"/>
      <c r="G55" s="190"/>
      <c r="H55" s="190"/>
    </row>
    <row r="56" spans="1:10" x14ac:dyDescent="0.35">
      <c r="B56" s="190"/>
      <c r="C56" s="190"/>
      <c r="D56" s="190"/>
      <c r="E56" s="190"/>
      <c r="F56" s="190"/>
      <c r="G56" s="190"/>
      <c r="H56" s="190"/>
    </row>
  </sheetData>
  <phoneticPr fontId="8" type="noConversion"/>
  <pageMargins left="0.25" right="0.25" top="0.75" bottom="0.75" header="0.3" footer="0.3"/>
  <pageSetup scale="75" orientation="portrait" r:id="rId1"/>
  <headerFooter differentFirst="1">
    <oddFooter>&amp;CPage &amp;P of &amp;N</oddFooter>
    <firstFooter>&amp;CPage &amp;P of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4"/>
    <pageSetUpPr fitToPage="1"/>
  </sheetPr>
  <dimension ref="A1:D52"/>
  <sheetViews>
    <sheetView workbookViewId="0"/>
  </sheetViews>
  <sheetFormatPr defaultRowHeight="14.5" x14ac:dyDescent="0.35"/>
  <cols>
    <col min="1" max="1" width="26.26953125" style="22" customWidth="1"/>
  </cols>
  <sheetData>
    <row r="1" spans="1:4" s="222" customFormat="1" ht="20.149999999999999" customHeight="1" x14ac:dyDescent="0.35">
      <c r="A1" s="226" t="s">
        <v>197</v>
      </c>
      <c r="D1" s="230" t="s">
        <v>198</v>
      </c>
    </row>
    <row r="2" spans="1:4" x14ac:dyDescent="0.35">
      <c r="A2" s="100" t="s">
        <v>131</v>
      </c>
    </row>
    <row r="3" spans="1:4" x14ac:dyDescent="0.35">
      <c r="A3" s="100" t="s">
        <v>132</v>
      </c>
    </row>
    <row r="4" spans="1:4" x14ac:dyDescent="0.35">
      <c r="A4" s="100" t="s">
        <v>133</v>
      </c>
    </row>
    <row r="5" spans="1:4" x14ac:dyDescent="0.35">
      <c r="A5" s="100" t="s">
        <v>134</v>
      </c>
    </row>
    <row r="6" spans="1:4" x14ac:dyDescent="0.35">
      <c r="A6" s="100" t="s">
        <v>135</v>
      </c>
    </row>
    <row r="7" spans="1:4" x14ac:dyDescent="0.35">
      <c r="A7" s="100" t="s">
        <v>136</v>
      </c>
    </row>
    <row r="8" spans="1:4" x14ac:dyDescent="0.35">
      <c r="A8" s="100" t="s">
        <v>137</v>
      </c>
    </row>
    <row r="9" spans="1:4" x14ac:dyDescent="0.35">
      <c r="A9" s="100" t="s">
        <v>138</v>
      </c>
    </row>
    <row r="10" spans="1:4" x14ac:dyDescent="0.35">
      <c r="A10" s="100" t="s">
        <v>139</v>
      </c>
    </row>
    <row r="11" spans="1:4" x14ac:dyDescent="0.35">
      <c r="A11" s="100" t="s">
        <v>140</v>
      </c>
    </row>
    <row r="12" spans="1:4" x14ac:dyDescent="0.35">
      <c r="A12" s="100" t="s">
        <v>141</v>
      </c>
    </row>
    <row r="13" spans="1:4" x14ac:dyDescent="0.35">
      <c r="A13" s="100" t="s">
        <v>142</v>
      </c>
    </row>
    <row r="14" spans="1:4" x14ac:dyDescent="0.35">
      <c r="A14" s="100" t="s">
        <v>143</v>
      </c>
    </row>
    <row r="15" spans="1:4" x14ac:dyDescent="0.35">
      <c r="A15" s="100" t="s">
        <v>144</v>
      </c>
    </row>
    <row r="16" spans="1:4" x14ac:dyDescent="0.35">
      <c r="A16" s="100" t="s">
        <v>145</v>
      </c>
    </row>
    <row r="17" spans="1:1" x14ac:dyDescent="0.35">
      <c r="A17" s="100" t="s">
        <v>146</v>
      </c>
    </row>
    <row r="18" spans="1:1" x14ac:dyDescent="0.35">
      <c r="A18" s="100" t="s">
        <v>147</v>
      </c>
    </row>
    <row r="19" spans="1:1" x14ac:dyDescent="0.35">
      <c r="A19" s="100" t="s">
        <v>148</v>
      </c>
    </row>
    <row r="20" spans="1:1" x14ac:dyDescent="0.35">
      <c r="A20" s="100" t="s">
        <v>149</v>
      </c>
    </row>
    <row r="21" spans="1:1" x14ac:dyDescent="0.35">
      <c r="A21" s="100" t="s">
        <v>150</v>
      </c>
    </row>
    <row r="22" spans="1:1" x14ac:dyDescent="0.35">
      <c r="A22" s="100" t="s">
        <v>151</v>
      </c>
    </row>
    <row r="23" spans="1:1" x14ac:dyDescent="0.35">
      <c r="A23" s="100" t="s">
        <v>152</v>
      </c>
    </row>
    <row r="24" spans="1:1" x14ac:dyDescent="0.35">
      <c r="A24" s="100" t="s">
        <v>153</v>
      </c>
    </row>
    <row r="25" spans="1:1" x14ac:dyDescent="0.35">
      <c r="A25" s="100" t="s">
        <v>154</v>
      </c>
    </row>
    <row r="26" spans="1:1" x14ac:dyDescent="0.35">
      <c r="A26" s="100" t="s">
        <v>155</v>
      </c>
    </row>
    <row r="27" spans="1:1" x14ac:dyDescent="0.35">
      <c r="A27" s="100" t="s">
        <v>156</v>
      </c>
    </row>
    <row r="28" spans="1:1" x14ac:dyDescent="0.35">
      <c r="A28" s="100" t="s">
        <v>157</v>
      </c>
    </row>
    <row r="29" spans="1:1" x14ac:dyDescent="0.35">
      <c r="A29" s="100" t="s">
        <v>158</v>
      </c>
    </row>
    <row r="30" spans="1:1" x14ac:dyDescent="0.35">
      <c r="A30" s="100" t="s">
        <v>159</v>
      </c>
    </row>
    <row r="31" spans="1:1" x14ac:dyDescent="0.35">
      <c r="A31" s="100" t="s">
        <v>160</v>
      </c>
    </row>
    <row r="32" spans="1:1" x14ac:dyDescent="0.35">
      <c r="A32" s="100" t="s">
        <v>161</v>
      </c>
    </row>
    <row r="33" spans="1:1" x14ac:dyDescent="0.35">
      <c r="A33" s="100" t="s">
        <v>162</v>
      </c>
    </row>
    <row r="34" spans="1:1" x14ac:dyDescent="0.35">
      <c r="A34" s="100" t="s">
        <v>163</v>
      </c>
    </row>
    <row r="35" spans="1:1" x14ac:dyDescent="0.35">
      <c r="A35" s="100" t="s">
        <v>164</v>
      </c>
    </row>
    <row r="36" spans="1:1" x14ac:dyDescent="0.35">
      <c r="A36" s="100" t="s">
        <v>165</v>
      </c>
    </row>
    <row r="37" spans="1:1" x14ac:dyDescent="0.35">
      <c r="A37" s="100" t="s">
        <v>166</v>
      </c>
    </row>
    <row r="38" spans="1:1" x14ac:dyDescent="0.35">
      <c r="A38" s="100" t="s">
        <v>167</v>
      </c>
    </row>
    <row r="39" spans="1:1" x14ac:dyDescent="0.35">
      <c r="A39" s="100" t="s">
        <v>168</v>
      </c>
    </row>
    <row r="40" spans="1:1" x14ac:dyDescent="0.35">
      <c r="A40" s="100" t="s">
        <v>169</v>
      </c>
    </row>
    <row r="41" spans="1:1" x14ac:dyDescent="0.35">
      <c r="A41" s="100" t="s">
        <v>170</v>
      </c>
    </row>
    <row r="42" spans="1:1" x14ac:dyDescent="0.35">
      <c r="A42" s="100" t="s">
        <v>171</v>
      </c>
    </row>
    <row r="43" spans="1:1" x14ac:dyDescent="0.35">
      <c r="A43" s="100" t="s">
        <v>172</v>
      </c>
    </row>
    <row r="44" spans="1:1" x14ac:dyDescent="0.35">
      <c r="A44" s="100" t="s">
        <v>173</v>
      </c>
    </row>
    <row r="45" spans="1:1" x14ac:dyDescent="0.35">
      <c r="A45" s="100" t="s">
        <v>174</v>
      </c>
    </row>
    <row r="46" spans="1:1" x14ac:dyDescent="0.35">
      <c r="A46" s="100" t="s">
        <v>175</v>
      </c>
    </row>
    <row r="47" spans="1:1" x14ac:dyDescent="0.35">
      <c r="A47" s="100" t="s">
        <v>176</v>
      </c>
    </row>
    <row r="48" spans="1:1" x14ac:dyDescent="0.35">
      <c r="A48" s="100" t="s">
        <v>177</v>
      </c>
    </row>
    <row r="49" spans="1:1" x14ac:dyDescent="0.35">
      <c r="A49" s="100" t="s">
        <v>178</v>
      </c>
    </row>
    <row r="50" spans="1:1" x14ac:dyDescent="0.35">
      <c r="A50" s="100" t="s">
        <v>179</v>
      </c>
    </row>
    <row r="51" spans="1:1" x14ac:dyDescent="0.35">
      <c r="A51" s="100" t="s">
        <v>180</v>
      </c>
    </row>
    <row r="52" spans="1:1" x14ac:dyDescent="0.35">
      <c r="A52" s="100" t="s">
        <v>181</v>
      </c>
    </row>
  </sheetData>
  <hyperlinks>
    <hyperlink ref="A2" location="Alabama!A1" display="Alabama" xr:uid="{00000000-0004-0000-0C00-000000000000}"/>
    <hyperlink ref="A3" location="Alaska!A1" display="Alaska" xr:uid="{00000000-0004-0000-0C00-000001000000}"/>
    <hyperlink ref="D1" location="'Table of Contents'!A1" display="Table of Contents" xr:uid="{00000000-0004-0000-0C00-000002000000}"/>
    <hyperlink ref="A27" location="Missouri!A1" display="Missouri" xr:uid="{00000000-0004-0000-0C00-000003000000}"/>
    <hyperlink ref="A4" location="Arizona!A1" display="Arizona" xr:uid="{00000000-0004-0000-0C00-000004000000}"/>
    <hyperlink ref="A5" location="Arkansas!A1" display="Arkansas" xr:uid="{00000000-0004-0000-0C00-000005000000}"/>
    <hyperlink ref="A6" location="California!A1" display="California" xr:uid="{00000000-0004-0000-0C00-000006000000}"/>
    <hyperlink ref="A7" location="Colorado!A1" display="Colorado" xr:uid="{00000000-0004-0000-0C00-000007000000}"/>
    <hyperlink ref="A8" location="Connecticut!A1" display="Connecticut" xr:uid="{00000000-0004-0000-0C00-000008000000}"/>
    <hyperlink ref="A9" location="Delaware!A1" display="Delaware" xr:uid="{00000000-0004-0000-0C00-000009000000}"/>
    <hyperlink ref="A10" location="DC!A1" display="District of Columbia" xr:uid="{00000000-0004-0000-0C00-00000A000000}"/>
    <hyperlink ref="A11" location="Florida!A1" display="Florida" xr:uid="{00000000-0004-0000-0C00-00000B000000}"/>
    <hyperlink ref="A12" location="Georgia!A1" display="Georgia" xr:uid="{00000000-0004-0000-0C00-00000C000000}"/>
    <hyperlink ref="A13" location="Hawaii!A1" display="Hawaii" xr:uid="{00000000-0004-0000-0C00-00000D000000}"/>
    <hyperlink ref="A14" location="Idaho!A1" display="Idaho" xr:uid="{00000000-0004-0000-0C00-00000E000000}"/>
    <hyperlink ref="A15" location="Illinois!A1" display="Illinois" xr:uid="{00000000-0004-0000-0C00-00000F000000}"/>
    <hyperlink ref="A16" location="Indiana!A1" display="Indiana" xr:uid="{00000000-0004-0000-0C00-000010000000}"/>
    <hyperlink ref="A17" location="Iowa!A1" display="Iowa" xr:uid="{00000000-0004-0000-0C00-000011000000}"/>
    <hyperlink ref="A18" location="Kansas!A1" display="Kansas" xr:uid="{00000000-0004-0000-0C00-000012000000}"/>
    <hyperlink ref="A19" location="Kentucky!A1" display="Kentucky" xr:uid="{00000000-0004-0000-0C00-000013000000}"/>
    <hyperlink ref="A20" location="Louisiana!A1" display="Louisiana" xr:uid="{00000000-0004-0000-0C00-000014000000}"/>
    <hyperlink ref="A21" location="Maine!A1" display="Maine" xr:uid="{00000000-0004-0000-0C00-000015000000}"/>
    <hyperlink ref="A22" location="Maryland!A1" display="Maryland" xr:uid="{00000000-0004-0000-0C00-000016000000}"/>
    <hyperlink ref="A23" location="Massachusetts!A1" display="Massachusetts" xr:uid="{00000000-0004-0000-0C00-000017000000}"/>
    <hyperlink ref="A24" location="Michigan!A1" display="Michigan" xr:uid="{00000000-0004-0000-0C00-000018000000}"/>
    <hyperlink ref="A25" location="Minnesota!A1" display="Minnesota" xr:uid="{00000000-0004-0000-0C00-000019000000}"/>
    <hyperlink ref="A26" location="Mississippi!A1" display="Mississippi" xr:uid="{00000000-0004-0000-0C00-00001A000000}"/>
    <hyperlink ref="A28" location="Montana!A1" display="Montana" xr:uid="{00000000-0004-0000-0C00-00001B000000}"/>
    <hyperlink ref="A29" location="Nebraska!A1" display="Nebraska" xr:uid="{00000000-0004-0000-0C00-00001C000000}"/>
    <hyperlink ref="A30" location="Nevada!A1" display="Nevada" xr:uid="{00000000-0004-0000-0C00-00001D000000}"/>
    <hyperlink ref="A31" location="'New Hampshire'!A1" display="New Hampshire" xr:uid="{00000000-0004-0000-0C00-00001E000000}"/>
    <hyperlink ref="A32" location="'New Jersey'!A1" display="New Jersey" xr:uid="{00000000-0004-0000-0C00-00001F000000}"/>
    <hyperlink ref="A33" location="'New Mexico'!A1" display="New Mexico" xr:uid="{00000000-0004-0000-0C00-000020000000}"/>
    <hyperlink ref="A34" location="'New York'!A1" display="New York" xr:uid="{00000000-0004-0000-0C00-000021000000}"/>
    <hyperlink ref="A35" location="'North Carolina'!A1" display="North Carolina" xr:uid="{00000000-0004-0000-0C00-000022000000}"/>
    <hyperlink ref="A36" location="'North Dakota'!A1" display="North Dakota" xr:uid="{00000000-0004-0000-0C00-000023000000}"/>
    <hyperlink ref="A37" location="Ohio!A1" display="Ohio" xr:uid="{00000000-0004-0000-0C00-000024000000}"/>
    <hyperlink ref="A38" location="Oklahoma!A1" display="Oklahoma" xr:uid="{00000000-0004-0000-0C00-000025000000}"/>
    <hyperlink ref="A39" location="Oregon!A1" display="Oregon" xr:uid="{00000000-0004-0000-0C00-000026000000}"/>
    <hyperlink ref="A40" location="Pennsylvania!A1" display="Pennsylvania" xr:uid="{00000000-0004-0000-0C00-000027000000}"/>
    <hyperlink ref="A41" location="'Rhode Island'!A1" display="Rhode Island" xr:uid="{00000000-0004-0000-0C00-000028000000}"/>
    <hyperlink ref="A42" location="'South Carolina'!A1" display="South Carolina" xr:uid="{00000000-0004-0000-0C00-000029000000}"/>
    <hyperlink ref="A43" location="'South Dakota'!A1" display="South Dakota" xr:uid="{00000000-0004-0000-0C00-00002A000000}"/>
    <hyperlink ref="A44" location="Tennessee!A1" display="Tennessee" xr:uid="{00000000-0004-0000-0C00-00002B000000}"/>
    <hyperlink ref="A45" location="Texas!A1" display="Texas" xr:uid="{00000000-0004-0000-0C00-00002C000000}"/>
    <hyperlink ref="A46" location="Utah!A1" display="Utah" xr:uid="{00000000-0004-0000-0C00-00002D000000}"/>
    <hyperlink ref="A47" location="Vermont!A1" display="Vermont" xr:uid="{00000000-0004-0000-0C00-00002E000000}"/>
    <hyperlink ref="A48" location="Virginia!A1" display="Virginia" xr:uid="{00000000-0004-0000-0C00-00002F000000}"/>
    <hyperlink ref="A49" location="Washington!A1" display="Washington" xr:uid="{00000000-0004-0000-0C00-000030000000}"/>
    <hyperlink ref="A50" location="'West Virginia'!A1" display="West Virginia" xr:uid="{00000000-0004-0000-0C00-000031000000}"/>
    <hyperlink ref="A51" location="Wisconsin!A1" display="Wisconsin" xr:uid="{00000000-0004-0000-0C00-000032000000}"/>
    <hyperlink ref="A52" location="Wyoming!A1" display="Wyoming" xr:uid="{00000000-0004-0000-0C00-000033000000}"/>
  </hyperlinks>
  <pageMargins left="0.25" right="0.25" top="0" bottom="0" header="0" footer="0"/>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0" tint="-0.34998626667073579"/>
    <pageSetUpPr fitToPage="1"/>
  </sheetPr>
  <dimension ref="A1:F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1" t="s">
        <v>289</v>
      </c>
      <c r="B1" s="231"/>
      <c r="C1" s="231"/>
      <c r="D1" s="231"/>
      <c r="E1" s="231"/>
    </row>
    <row r="2" spans="1:5" ht="28.5" x14ac:dyDescent="0.35">
      <c r="A2" s="114" t="s">
        <v>57</v>
      </c>
      <c r="B2" s="115" t="s">
        <v>67</v>
      </c>
      <c r="C2" s="116" t="s">
        <v>58</v>
      </c>
      <c r="D2" s="115" t="s">
        <v>66</v>
      </c>
      <c r="E2" s="116" t="s">
        <v>199</v>
      </c>
    </row>
    <row r="3" spans="1:5" ht="15.5" x14ac:dyDescent="0.35">
      <c r="A3" s="80" t="s">
        <v>60</v>
      </c>
      <c r="B3" s="31">
        <f>'C.1 Federal Expenditures'!$G$4</f>
        <v>16378450</v>
      </c>
      <c r="C3" s="31">
        <f>'C.2 State Expenditures'!$G$4</f>
        <v>0</v>
      </c>
      <c r="D3" s="31">
        <f>'B. Total Expenditures'!$G$4</f>
        <v>16378450</v>
      </c>
      <c r="E3" s="39">
        <f t="shared" ref="E3:E44" si="0">D3/($D$44)</f>
        <v>8.0162421891506311E-2</v>
      </c>
    </row>
    <row r="4" spans="1:5" ht="43.5" x14ac:dyDescent="0.35">
      <c r="A4" s="81" t="s">
        <v>103</v>
      </c>
      <c r="B4" s="31">
        <f>'C.1 Federal Expenditures'!$H$4</f>
        <v>16378450</v>
      </c>
      <c r="C4" s="31">
        <f>'C.2 State Expenditures'!$H$4</f>
        <v>0</v>
      </c>
      <c r="D4" s="31">
        <f>'B. Total Expenditures'!$H$4</f>
        <v>16378450</v>
      </c>
      <c r="E4" s="39">
        <f t="shared" si="0"/>
        <v>8.0162421891506311E-2</v>
      </c>
    </row>
    <row r="5" spans="1:5" ht="43.5" x14ac:dyDescent="0.35">
      <c r="A5" s="81" t="s">
        <v>102</v>
      </c>
      <c r="B5" s="31">
        <f>'C.1 Federal Expenditures'!$I$4</f>
        <v>0</v>
      </c>
      <c r="C5" s="31">
        <f>'C.2 State Expenditures'!$I$4</f>
        <v>0</v>
      </c>
      <c r="D5" s="31">
        <f>'B. Total Expenditures'!$I$4</f>
        <v>0</v>
      </c>
      <c r="E5" s="39">
        <f t="shared" si="0"/>
        <v>0</v>
      </c>
    </row>
    <row r="6" spans="1:5" ht="31" x14ac:dyDescent="0.35">
      <c r="A6" s="80" t="s">
        <v>75</v>
      </c>
      <c r="B6" s="31">
        <f>'C.1 Federal Expenditures'!$J$4</f>
        <v>8226120</v>
      </c>
      <c r="C6" s="94"/>
      <c r="D6" s="31">
        <f>'B. Total Expenditures'!$J$4</f>
        <v>8226120</v>
      </c>
      <c r="E6" s="39">
        <f t="shared" si="0"/>
        <v>4.0261789239528639E-2</v>
      </c>
    </row>
    <row r="7" spans="1:5" x14ac:dyDescent="0.35">
      <c r="A7" s="81" t="s">
        <v>104</v>
      </c>
      <c r="B7" s="31">
        <f>'C.1 Federal Expenditures'!$K$4</f>
        <v>0</v>
      </c>
      <c r="C7" s="94"/>
      <c r="D7" s="31">
        <f>'B. Total Expenditures'!$K$4</f>
        <v>0</v>
      </c>
      <c r="E7" s="39">
        <f t="shared" si="0"/>
        <v>0</v>
      </c>
    </row>
    <row r="8" spans="1:5" x14ac:dyDescent="0.35">
      <c r="A8" s="81" t="s">
        <v>105</v>
      </c>
      <c r="B8" s="31">
        <f>'C.1 Federal Expenditures'!$L$4</f>
        <v>0</v>
      </c>
      <c r="C8" s="94"/>
      <c r="D8" s="31">
        <f>'B. Total Expenditures'!$L$4</f>
        <v>0</v>
      </c>
      <c r="E8" s="39">
        <f t="shared" si="0"/>
        <v>0</v>
      </c>
    </row>
    <row r="9" spans="1:5" ht="29" x14ac:dyDescent="0.35">
      <c r="A9" s="81" t="s">
        <v>106</v>
      </c>
      <c r="B9" s="31">
        <f>'C.1 Federal Expenditures'!$M$4</f>
        <v>8226120</v>
      </c>
      <c r="C9" s="94"/>
      <c r="D9" s="31">
        <f>'B. Total Expenditures'!$M$4</f>
        <v>8226120</v>
      </c>
      <c r="E9" s="39">
        <f t="shared" si="0"/>
        <v>4.0261789239528639E-2</v>
      </c>
    </row>
    <row r="10" spans="1:5" ht="31" x14ac:dyDescent="0.35">
      <c r="A10" s="80" t="s">
        <v>74</v>
      </c>
      <c r="B10" s="31">
        <f>'C.1 Federal Expenditures'!$N$4</f>
        <v>0</v>
      </c>
      <c r="C10" s="94"/>
      <c r="D10" s="31">
        <f>'B. Total Expenditures'!$N$4</f>
        <v>0</v>
      </c>
      <c r="E10" s="39">
        <f t="shared" si="0"/>
        <v>0</v>
      </c>
    </row>
    <row r="11" spans="1:5" x14ac:dyDescent="0.35">
      <c r="A11" s="81" t="s">
        <v>107</v>
      </c>
      <c r="B11" s="31">
        <f>'C.1 Federal Expenditures'!$O$4</f>
        <v>0</v>
      </c>
      <c r="C11" s="94"/>
      <c r="D11" s="31">
        <f>'B. Total Expenditures'!$O$4</f>
        <v>0</v>
      </c>
      <c r="E11" s="39">
        <f t="shared" si="0"/>
        <v>0</v>
      </c>
    </row>
    <row r="12" spans="1:5" x14ac:dyDescent="0.35">
      <c r="A12" s="81" t="s">
        <v>108</v>
      </c>
      <c r="B12" s="31">
        <f>'C.1 Federal Expenditures'!$P$4</f>
        <v>0</v>
      </c>
      <c r="C12" s="94"/>
      <c r="D12" s="31">
        <f>'B. Total Expenditures'!$P$4</f>
        <v>0</v>
      </c>
      <c r="E12" s="39">
        <f t="shared" si="0"/>
        <v>0</v>
      </c>
    </row>
    <row r="13" spans="1:5" ht="29" x14ac:dyDescent="0.35">
      <c r="A13" s="81" t="s">
        <v>109</v>
      </c>
      <c r="B13" s="31">
        <f>'C.1 Federal Expenditures'!$Q$4</f>
        <v>0</v>
      </c>
      <c r="C13" s="94"/>
      <c r="D13" s="31">
        <f>'B. Total Expenditures'!$Q$4</f>
        <v>0</v>
      </c>
      <c r="E13" s="39">
        <f t="shared" si="0"/>
        <v>0</v>
      </c>
    </row>
    <row r="14" spans="1:5" ht="31" x14ac:dyDescent="0.35">
      <c r="A14" s="80" t="s">
        <v>110</v>
      </c>
      <c r="B14" s="31">
        <f>'C.1 Federal Expenditures'!$R$4</f>
        <v>6802358</v>
      </c>
      <c r="C14" s="31">
        <f>'C.2 State Expenditures'!$R$4</f>
        <v>72980</v>
      </c>
      <c r="D14" s="31">
        <f>'B. Total Expenditures'!$R$4</f>
        <v>6875338</v>
      </c>
      <c r="E14" s="39">
        <f t="shared" si="0"/>
        <v>3.3650543574190797E-2</v>
      </c>
    </row>
    <row r="15" spans="1:5" x14ac:dyDescent="0.35">
      <c r="A15" s="81" t="s">
        <v>111</v>
      </c>
      <c r="B15" s="31">
        <f>'C.1 Federal Expenditures'!$S$4</f>
        <v>4566100</v>
      </c>
      <c r="C15" s="31">
        <f>'C.2 State Expenditures'!$S$4</f>
        <v>0</v>
      </c>
      <c r="D15" s="31">
        <f>'B. Total Expenditures'!$S$4</f>
        <v>4566100</v>
      </c>
      <c r="E15" s="39">
        <f t="shared" si="0"/>
        <v>2.2348246299180141E-2</v>
      </c>
    </row>
    <row r="16" spans="1:5" x14ac:dyDescent="0.35">
      <c r="A16" s="81" t="s">
        <v>112</v>
      </c>
      <c r="B16" s="31">
        <f>'C.1 Federal Expenditures'!$T$4</f>
        <v>321183</v>
      </c>
      <c r="C16" s="31">
        <f>'C.2 State Expenditures'!$T$4</f>
        <v>0</v>
      </c>
      <c r="D16" s="31">
        <f>'B. Total Expenditures'!$T$4</f>
        <v>321183</v>
      </c>
      <c r="E16" s="39">
        <f t="shared" si="0"/>
        <v>1.5719929022819418E-3</v>
      </c>
    </row>
    <row r="17" spans="1:6" x14ac:dyDescent="0.35">
      <c r="A17" s="81" t="s">
        <v>113</v>
      </c>
      <c r="B17" s="31">
        <f>'C.1 Federal Expenditures'!$U$4</f>
        <v>1915075</v>
      </c>
      <c r="C17" s="31">
        <f>'C.2 State Expenditures'!$U$4</f>
        <v>72980</v>
      </c>
      <c r="D17" s="31">
        <f>'B. Total Expenditures'!$U$4</f>
        <v>1988055</v>
      </c>
      <c r="E17" s="39">
        <f t="shared" si="0"/>
        <v>9.7303043727287129E-3</v>
      </c>
    </row>
    <row r="18" spans="1:6" ht="15.5" x14ac:dyDescent="0.35">
      <c r="A18" s="80" t="s">
        <v>114</v>
      </c>
      <c r="B18" s="31">
        <f>'C.1 Federal Expenditures'!$V$4</f>
        <v>886163</v>
      </c>
      <c r="C18" s="31">
        <f>'C.2 State Expenditures'!$V$4</f>
        <v>2035809</v>
      </c>
      <c r="D18" s="31">
        <f>'B. Total Expenditures'!$V$4</f>
        <v>2921972</v>
      </c>
      <c r="E18" s="39">
        <f t="shared" si="0"/>
        <v>1.4301252696022424E-2</v>
      </c>
    </row>
    <row r="19" spans="1:6" ht="15.5" x14ac:dyDescent="0.35">
      <c r="A19" s="80" t="s">
        <v>79</v>
      </c>
      <c r="B19" s="31">
        <f>'C.1 Federal Expenditures'!$W$4</f>
        <v>0</v>
      </c>
      <c r="C19" s="31">
        <f>'C.2 State Expenditures'!$W$4</f>
        <v>16286794</v>
      </c>
      <c r="D19" s="31">
        <f>'B. Total Expenditures'!$W$4</f>
        <v>16286794</v>
      </c>
      <c r="E19" s="39">
        <f t="shared" si="0"/>
        <v>7.9713822241302051E-2</v>
      </c>
    </row>
    <row r="20" spans="1:6" ht="29" x14ac:dyDescent="0.35">
      <c r="A20" s="81" t="s">
        <v>116</v>
      </c>
      <c r="B20" s="31">
        <f>'C.1 Federal Expenditures'!$X$4</f>
        <v>0</v>
      </c>
      <c r="C20" s="31">
        <f>'C.2 State Expenditures'!$X$4</f>
        <v>5626837</v>
      </c>
      <c r="D20" s="31">
        <f>'B. Total Expenditures'!$X$4</f>
        <v>5626837</v>
      </c>
      <c r="E20" s="39">
        <f t="shared" si="0"/>
        <v>2.7539900387932782E-2</v>
      </c>
    </row>
    <row r="21" spans="1:6" x14ac:dyDescent="0.35">
      <c r="A21" s="81" t="s">
        <v>115</v>
      </c>
      <c r="B21" s="31">
        <f>'C.1 Federal Expenditures'!$Y$4</f>
        <v>0</v>
      </c>
      <c r="C21" s="31">
        <f>'C.2 State Expenditures'!$Y$4</f>
        <v>10659957</v>
      </c>
      <c r="D21" s="31">
        <f>'B. Total Expenditures'!$Y$4</f>
        <v>10659957</v>
      </c>
      <c r="E21" s="39">
        <f t="shared" si="0"/>
        <v>5.2173921853369269E-2</v>
      </c>
    </row>
    <row r="22" spans="1:6" ht="31" x14ac:dyDescent="0.35">
      <c r="A22" s="80" t="s">
        <v>80</v>
      </c>
      <c r="B22" s="31">
        <f>'C.1 Federal Expenditures'!$Z$4</f>
        <v>0</v>
      </c>
      <c r="C22" s="31">
        <f>'C.2 State Expenditures'!$Z$4</f>
        <v>0</v>
      </c>
      <c r="D22" s="31">
        <f>'B. Total Expenditures'!$Z$4</f>
        <v>0</v>
      </c>
      <c r="E22" s="39">
        <f t="shared" si="0"/>
        <v>0</v>
      </c>
    </row>
    <row r="23" spans="1:6" ht="31" x14ac:dyDescent="0.35">
      <c r="A23" s="80" t="s">
        <v>76</v>
      </c>
      <c r="B23" s="31">
        <f>'C.1 Federal Expenditures'!$AA$4</f>
        <v>0</v>
      </c>
      <c r="C23" s="31">
        <f>'C.2 State Expenditures'!$AA$4</f>
        <v>0</v>
      </c>
      <c r="D23" s="31">
        <f>'B. Total Expenditures'!$AA$4</f>
        <v>0</v>
      </c>
      <c r="E23" s="39">
        <f t="shared" si="0"/>
        <v>0</v>
      </c>
    </row>
    <row r="24" spans="1:6" ht="31" x14ac:dyDescent="0.35">
      <c r="A24" s="80" t="s">
        <v>81</v>
      </c>
      <c r="B24" s="31">
        <f>'C.1 Federal Expenditures'!$AB$4</f>
        <v>0</v>
      </c>
      <c r="C24" s="31">
        <f>'C.2 State Expenditures'!$AB$4</f>
        <v>0</v>
      </c>
      <c r="D24" s="31">
        <f>'B. Total Expenditures'!$AB$4</f>
        <v>0</v>
      </c>
      <c r="E24" s="39">
        <f t="shared" si="0"/>
        <v>0</v>
      </c>
    </row>
    <row r="25" spans="1:6" ht="15.5" x14ac:dyDescent="0.35">
      <c r="A25" s="80" t="s">
        <v>61</v>
      </c>
      <c r="B25" s="31">
        <f>'C.1 Federal Expenditures'!$AC$4</f>
        <v>15964194</v>
      </c>
      <c r="C25" s="31">
        <f>'C.2 State Expenditures'!$AC$4</f>
        <v>22090640</v>
      </c>
      <c r="D25" s="31">
        <f>'B. Total Expenditures'!$AC$4</f>
        <v>38054834</v>
      </c>
      <c r="E25" s="39">
        <f t="shared" si="0"/>
        <v>0.18625496662500046</v>
      </c>
    </row>
    <row r="26" spans="1:6" ht="15.5" x14ac:dyDescent="0.35">
      <c r="A26" s="80" t="s">
        <v>117</v>
      </c>
      <c r="B26" s="31">
        <f>'C.1 Federal Expenditures'!$AD$4</f>
        <v>674642</v>
      </c>
      <c r="C26" s="31">
        <f>'C.2 State Expenditures'!$AD$4</f>
        <v>0</v>
      </c>
      <c r="D26" s="31">
        <f>'B. Total Expenditures'!$AD$4</f>
        <v>674642</v>
      </c>
      <c r="E26" s="39">
        <f t="shared" si="0"/>
        <v>3.3019569391321891E-3</v>
      </c>
    </row>
    <row r="27" spans="1:6" s="8" customFormat="1" ht="15.5" x14ac:dyDescent="0.35">
      <c r="A27" s="80" t="s">
        <v>118</v>
      </c>
      <c r="B27" s="31">
        <f>'C.1 Federal Expenditures'!$AE$4</f>
        <v>1242346</v>
      </c>
      <c r="C27" s="31">
        <f>'C.2 State Expenditures'!$AE$4</f>
        <v>931843</v>
      </c>
      <c r="D27" s="31">
        <f>'B. Total Expenditures'!$AE$4</f>
        <v>2174189</v>
      </c>
      <c r="E27" s="39">
        <f t="shared" si="0"/>
        <v>1.0641315624486579E-2</v>
      </c>
      <c r="F27"/>
    </row>
    <row r="28" spans="1:6" ht="31" x14ac:dyDescent="0.35">
      <c r="A28" s="80" t="s">
        <v>119</v>
      </c>
      <c r="B28" s="31">
        <f>'C.1 Federal Expenditures'!$AF$4</f>
        <v>1449516</v>
      </c>
      <c r="C28" s="31">
        <f>'C.2 State Expenditures'!$AF$4</f>
        <v>0</v>
      </c>
      <c r="D28" s="31">
        <f>'B. Total Expenditures'!$AF$4</f>
        <v>1449516</v>
      </c>
      <c r="E28" s="39">
        <f t="shared" si="0"/>
        <v>7.0944877647450555E-3</v>
      </c>
    </row>
    <row r="29" spans="1:6" ht="31" x14ac:dyDescent="0.35">
      <c r="A29" s="80" t="s">
        <v>82</v>
      </c>
      <c r="B29" s="31">
        <f>'C.1 Federal Expenditures'!$AG$4</f>
        <v>3656160</v>
      </c>
      <c r="C29" s="31">
        <f>'C.2 State Expenditures'!$AG$4</f>
        <v>0</v>
      </c>
      <c r="D29" s="31">
        <f>'B. Total Expenditures'!$AG$4</f>
        <v>3656160</v>
      </c>
      <c r="E29" s="39">
        <f t="shared" si="0"/>
        <v>1.7894650618516996E-2</v>
      </c>
    </row>
    <row r="30" spans="1:6" ht="15.5" x14ac:dyDescent="0.35">
      <c r="A30" s="80" t="s">
        <v>120</v>
      </c>
      <c r="B30" s="31">
        <f>'C.1 Federal Expenditures'!$AH$4</f>
        <v>4406359</v>
      </c>
      <c r="C30" s="31">
        <f>'C.2 State Expenditures'!$AH$4</f>
        <v>35603431</v>
      </c>
      <c r="D30" s="31">
        <f>'B. Total Expenditures'!$AH$4</f>
        <v>40009790</v>
      </c>
      <c r="E30" s="39">
        <f t="shared" si="0"/>
        <v>0.19582327178521594</v>
      </c>
    </row>
    <row r="31" spans="1:6" ht="29" x14ac:dyDescent="0.35">
      <c r="A31" s="81" t="s">
        <v>121</v>
      </c>
      <c r="B31" s="31">
        <f>'C.1 Federal Expenditures'!$AI$4</f>
        <v>4406359</v>
      </c>
      <c r="C31" s="31">
        <f>'C.2 State Expenditures'!$AI$4</f>
        <v>0</v>
      </c>
      <c r="D31" s="31">
        <f>'B. Total Expenditures'!$AI$4</f>
        <v>4406359</v>
      </c>
      <c r="E31" s="39">
        <f t="shared" si="0"/>
        <v>2.1566412521541161E-2</v>
      </c>
    </row>
    <row r="32" spans="1:6" x14ac:dyDescent="0.35">
      <c r="A32" s="81" t="s">
        <v>122</v>
      </c>
      <c r="B32" s="31">
        <f>'C.1 Federal Expenditures'!$AJ$4</f>
        <v>0</v>
      </c>
      <c r="C32" s="31">
        <f>'C.2 State Expenditures'!$AJ$4</f>
        <v>0</v>
      </c>
      <c r="D32" s="31">
        <f>'B. Total Expenditures'!$AJ$4</f>
        <v>0</v>
      </c>
      <c r="E32" s="39">
        <f t="shared" si="0"/>
        <v>0</v>
      </c>
    </row>
    <row r="33" spans="1:5" x14ac:dyDescent="0.35">
      <c r="A33" s="81" t="s">
        <v>123</v>
      </c>
      <c r="B33" s="31">
        <f>'C.1 Federal Expenditures'!$AK$4</f>
        <v>0</v>
      </c>
      <c r="C33" s="31">
        <f>'C.2 State Expenditures'!$AK$4</f>
        <v>35603431</v>
      </c>
      <c r="D33" s="31">
        <f>'B. Total Expenditures'!$AK$4</f>
        <v>35603431</v>
      </c>
      <c r="E33" s="39">
        <f t="shared" si="0"/>
        <v>0.17425685926367479</v>
      </c>
    </row>
    <row r="34" spans="1:5" ht="15.5" x14ac:dyDescent="0.35">
      <c r="A34" s="80" t="s">
        <v>124</v>
      </c>
      <c r="B34" s="31">
        <f>'C.1 Federal Expenditures'!$AL$4</f>
        <v>1879249</v>
      </c>
      <c r="C34" s="31">
        <f>'C.2 State Expenditures'!$AL$4</f>
        <v>1018317</v>
      </c>
      <c r="D34" s="31">
        <f>'B. Total Expenditures'!$AL$4</f>
        <v>2897566</v>
      </c>
      <c r="E34" s="39">
        <f t="shared" si="0"/>
        <v>1.4181800362701256E-2</v>
      </c>
    </row>
    <row r="35" spans="1:5" ht="15.5" x14ac:dyDescent="0.35">
      <c r="A35" s="80" t="s">
        <v>83</v>
      </c>
      <c r="B35" s="31">
        <f>'C.1 Federal Expenditures'!$AM$4</f>
        <v>25931741</v>
      </c>
      <c r="C35" s="31">
        <f>'C.2 State Expenditures'!$AM$4</f>
        <v>10876518</v>
      </c>
      <c r="D35" s="31">
        <f>'B. Total Expenditures'!$AM$4</f>
        <v>36808259</v>
      </c>
      <c r="E35" s="39">
        <f t="shared" si="0"/>
        <v>0.18015375002212261</v>
      </c>
    </row>
    <row r="36" spans="1:5" x14ac:dyDescent="0.35">
      <c r="A36" s="81" t="s">
        <v>125</v>
      </c>
      <c r="B36" s="31">
        <f>'C.1 Federal Expenditures'!$AN$4</f>
        <v>13269965</v>
      </c>
      <c r="C36" s="31">
        <f>'C.2 State Expenditures'!$AN$4</f>
        <v>10114107</v>
      </c>
      <c r="D36" s="31">
        <f>'B. Total Expenditures'!$AN$4</f>
        <v>23384072</v>
      </c>
      <c r="E36" s="39">
        <f t="shared" si="0"/>
        <v>0.11445062537696545</v>
      </c>
    </row>
    <row r="37" spans="1:5" x14ac:dyDescent="0.35">
      <c r="A37" s="81" t="s">
        <v>126</v>
      </c>
      <c r="B37" s="31">
        <f>'C.1 Federal Expenditures'!$AO$4</f>
        <v>11695156</v>
      </c>
      <c r="C37" s="31">
        <f>'C.2 State Expenditures'!$AO$4</f>
        <v>741500</v>
      </c>
      <c r="D37" s="31">
        <f>'B. Total Expenditures'!$AO$4</f>
        <v>12436656</v>
      </c>
      <c r="E37" s="39">
        <f t="shared" si="0"/>
        <v>6.08697688237613E-2</v>
      </c>
    </row>
    <row r="38" spans="1:5" x14ac:dyDescent="0.35">
      <c r="A38" s="81" t="s">
        <v>127</v>
      </c>
      <c r="B38" s="31">
        <f>'C.1 Federal Expenditures'!$AP$4</f>
        <v>966620</v>
      </c>
      <c r="C38" s="31">
        <f>'C.2 State Expenditures'!$AP$4</f>
        <v>20911</v>
      </c>
      <c r="D38" s="31">
        <f>'B. Total Expenditures'!$AP$4</f>
        <v>987531</v>
      </c>
      <c r="E38" s="39">
        <f t="shared" si="0"/>
        <v>4.8333558213958655E-3</v>
      </c>
    </row>
    <row r="39" spans="1:5" ht="15.5" x14ac:dyDescent="0.35">
      <c r="A39" s="80" t="s">
        <v>77</v>
      </c>
      <c r="B39" s="31">
        <f>'C.1 Federal Expenditures'!$AQ$4</f>
        <v>0</v>
      </c>
      <c r="C39" s="31">
        <f>'C.2 State Expenditures'!$AQ$4</f>
        <v>0</v>
      </c>
      <c r="D39" s="31">
        <f>'B. Total Expenditures'!$AQ$4</f>
        <v>0</v>
      </c>
      <c r="E39" s="39">
        <f t="shared" si="0"/>
        <v>0</v>
      </c>
    </row>
    <row r="40" spans="1:5" ht="15.5" x14ac:dyDescent="0.35">
      <c r="A40" s="73" t="s">
        <v>130</v>
      </c>
      <c r="B40" s="95">
        <f>'C.1 Federal Expenditures'!$AR$4</f>
        <v>87497298</v>
      </c>
      <c r="C40" s="95">
        <f>'C.2 State Expenditures'!$AR$4</f>
        <v>88916332</v>
      </c>
      <c r="D40" s="95">
        <f>'B. Total Expenditures'!$AR$4</f>
        <v>176413630</v>
      </c>
      <c r="E40" s="75">
        <f t="shared" si="0"/>
        <v>0.86343602938447128</v>
      </c>
    </row>
    <row r="41" spans="1:5" ht="15.5" x14ac:dyDescent="0.35">
      <c r="A41" s="80" t="s">
        <v>78</v>
      </c>
      <c r="B41" s="31">
        <f>'C.1 Federal Expenditures'!$C$4</f>
        <v>18601453</v>
      </c>
      <c r="C41" s="94"/>
      <c r="D41" s="31">
        <f>'B. Total Expenditures'!$C$4</f>
        <v>18601453</v>
      </c>
      <c r="E41" s="39">
        <f t="shared" si="0"/>
        <v>9.1042651971403016E-2</v>
      </c>
    </row>
    <row r="42" spans="1:5" ht="15.5" x14ac:dyDescent="0.35">
      <c r="A42" s="80" t="s">
        <v>192</v>
      </c>
      <c r="B42" s="31">
        <f>'C.1 Federal Expenditures'!$D$4</f>
        <v>9300725</v>
      </c>
      <c r="C42" s="94"/>
      <c r="D42" s="31">
        <f>'B. Total Expenditures'!$D$4</f>
        <v>9300725</v>
      </c>
      <c r="E42" s="39">
        <f t="shared" si="0"/>
        <v>4.5521318644125668E-2</v>
      </c>
    </row>
    <row r="43" spans="1:5" ht="15.5" x14ac:dyDescent="0.35">
      <c r="A43" s="82" t="s">
        <v>101</v>
      </c>
      <c r="B43" s="95">
        <f>B41+B42</f>
        <v>27902178</v>
      </c>
      <c r="C43" s="97"/>
      <c r="D43" s="95">
        <f>D41+D42</f>
        <v>27902178</v>
      </c>
      <c r="E43" s="75">
        <f t="shared" si="0"/>
        <v>0.13656397061552869</v>
      </c>
    </row>
    <row r="44" spans="1:5" ht="15.5" x14ac:dyDescent="0.35">
      <c r="A44" s="73" t="s">
        <v>59</v>
      </c>
      <c r="B44" s="74">
        <f>SUM(B41,B42, B3,B6,B10,B14,B18,B19,B22,B23,B24,B25,B26,B27,B28,B29,B30,B34,B35, B39)</f>
        <v>115399476</v>
      </c>
      <c r="C44" s="74">
        <f>SUM(C41,C42,C3,C6,C10,C14,C18,C19,C22,C23,C24,C25,C26,C27,C28,C29,C30,C34,C35, C39)</f>
        <v>88916332</v>
      </c>
      <c r="D44" s="74">
        <f>B44+C44</f>
        <v>204315808</v>
      </c>
      <c r="E44" s="75">
        <f t="shared" si="0"/>
        <v>1</v>
      </c>
    </row>
    <row r="45" spans="1:5" ht="15.5" x14ac:dyDescent="0.35">
      <c r="A45" s="80" t="s">
        <v>128</v>
      </c>
      <c r="B45" s="31">
        <f>'C.1 Federal Expenditures'!$AS$4</f>
        <v>5000000</v>
      </c>
      <c r="C45" s="94"/>
      <c r="D45" s="31">
        <f>'B. Total Expenditures'!$AS$4</f>
        <v>5000000</v>
      </c>
      <c r="E45" s="96"/>
    </row>
    <row r="46" spans="1:5" ht="15.5" x14ac:dyDescent="0.35">
      <c r="A46" s="80" t="s">
        <v>129</v>
      </c>
      <c r="B46" s="31">
        <f>'C.1 Federal Expenditures'!$AT$4</f>
        <v>96384652</v>
      </c>
      <c r="C46" s="94"/>
      <c r="D46" s="31">
        <f>'B. Total Expenditures'!$AT$4</f>
        <v>96384652</v>
      </c>
      <c r="E46" s="96"/>
    </row>
    <row r="47" spans="1:5" ht="15.5" x14ac:dyDescent="0.35">
      <c r="A47" s="84"/>
    </row>
    <row r="48" spans="1:5" ht="15.5" x14ac:dyDescent="0.35">
      <c r="A48" s="83"/>
    </row>
    <row r="49" spans="1:1" ht="15.5" x14ac:dyDescent="0.35">
      <c r="A49" s="83"/>
    </row>
    <row r="50" spans="1:1" ht="15.5" x14ac:dyDescent="0.35">
      <c r="A50" s="85"/>
    </row>
    <row r="51" spans="1:1" ht="15.5" x14ac:dyDescent="0.35">
      <c r="A51" s="83"/>
    </row>
    <row r="52" spans="1:1" ht="15.5" x14ac:dyDescent="0.35">
      <c r="A52" s="83"/>
    </row>
    <row r="53" spans="1:1" ht="15.5" x14ac:dyDescent="0.35">
      <c r="A53" s="84"/>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288</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Expenditures'!$G$5</f>
        <v>21019368</v>
      </c>
      <c r="C3" s="31">
        <f>'C.2 State Expenditures'!$G$5</f>
        <v>24570405</v>
      </c>
      <c r="D3" s="31">
        <f>'B. Total Expenditures'!$G$5</f>
        <v>45589773</v>
      </c>
      <c r="E3" s="39">
        <f t="shared" ref="E3:E44" si="0">D3/($D$44)</f>
        <v>0.49677734388514444</v>
      </c>
    </row>
    <row r="4" spans="1:5" ht="43.5" x14ac:dyDescent="0.35">
      <c r="A4" s="81" t="s">
        <v>103</v>
      </c>
      <c r="B4" s="31">
        <f>'C.1 Federal Expenditures'!$H$5</f>
        <v>21019368</v>
      </c>
      <c r="C4" s="31">
        <f>'C.2 State Expenditures'!$H$5</f>
        <v>24570405</v>
      </c>
      <c r="D4" s="31">
        <f>'B. Total Expenditures'!$H$5</f>
        <v>45589773</v>
      </c>
      <c r="E4" s="39">
        <f t="shared" si="0"/>
        <v>0.49677734388514444</v>
      </c>
    </row>
    <row r="5" spans="1:5" ht="43.5" x14ac:dyDescent="0.35">
      <c r="A5" s="81" t="s">
        <v>102</v>
      </c>
      <c r="B5" s="31">
        <f>'C.1 Federal Expenditures'!$I$5</f>
        <v>0</v>
      </c>
      <c r="C5" s="31">
        <f>'C.2 State Expenditures'!$I$5</f>
        <v>0</v>
      </c>
      <c r="D5" s="31">
        <f>'B. Total Expenditures'!$I$5</f>
        <v>0</v>
      </c>
      <c r="E5" s="39">
        <f t="shared" si="0"/>
        <v>0</v>
      </c>
    </row>
    <row r="6" spans="1:5" ht="31" x14ac:dyDescent="0.35">
      <c r="A6" s="80" t="s">
        <v>75</v>
      </c>
      <c r="B6" s="31">
        <f>'C.1 Federal Expenditures'!$J$5</f>
        <v>0</v>
      </c>
      <c r="C6" s="94"/>
      <c r="D6" s="31">
        <f>'B. Total Expenditures'!$J$5</f>
        <v>0</v>
      </c>
      <c r="E6" s="39">
        <f t="shared" si="0"/>
        <v>0</v>
      </c>
    </row>
    <row r="7" spans="1:5" x14ac:dyDescent="0.35">
      <c r="A7" s="81" t="s">
        <v>104</v>
      </c>
      <c r="B7" s="31">
        <f>'C.1 Federal Expenditures'!$K$5</f>
        <v>0</v>
      </c>
      <c r="C7" s="94"/>
      <c r="D7" s="31">
        <f>'B. Total Expenditures'!$K$5</f>
        <v>0</v>
      </c>
      <c r="E7" s="39">
        <f t="shared" si="0"/>
        <v>0</v>
      </c>
    </row>
    <row r="8" spans="1:5" x14ac:dyDescent="0.35">
      <c r="A8" s="81" t="s">
        <v>105</v>
      </c>
      <c r="B8" s="31">
        <f>'C.1 Federal Expenditures'!$L$5</f>
        <v>0</v>
      </c>
      <c r="C8" s="94"/>
      <c r="D8" s="31">
        <f>'B. Total Expenditures'!$L$5</f>
        <v>0</v>
      </c>
      <c r="E8" s="39">
        <f t="shared" si="0"/>
        <v>0</v>
      </c>
    </row>
    <row r="9" spans="1:5" ht="29" x14ac:dyDescent="0.35">
      <c r="A9" s="81" t="s">
        <v>106</v>
      </c>
      <c r="B9" s="31">
        <f>'C.1 Federal Expenditures'!$M$5</f>
        <v>0</v>
      </c>
      <c r="C9" s="94"/>
      <c r="D9" s="31">
        <f>'B. Total Expenditures'!$M$5</f>
        <v>0</v>
      </c>
      <c r="E9" s="39">
        <f t="shared" si="0"/>
        <v>0</v>
      </c>
    </row>
    <row r="10" spans="1:5" ht="31" x14ac:dyDescent="0.35">
      <c r="A10" s="80" t="s">
        <v>74</v>
      </c>
      <c r="B10" s="31">
        <f>'C.1 Federal Expenditures'!$N$5</f>
        <v>0</v>
      </c>
      <c r="C10" s="94"/>
      <c r="D10" s="31">
        <f>'B. Total Expenditures'!$N$5</f>
        <v>0</v>
      </c>
      <c r="E10" s="39">
        <f t="shared" si="0"/>
        <v>0</v>
      </c>
    </row>
    <row r="11" spans="1:5" x14ac:dyDescent="0.35">
      <c r="A11" s="81" t="s">
        <v>107</v>
      </c>
      <c r="B11" s="31">
        <f>'C.1 Federal Expenditures'!$O$5</f>
        <v>0</v>
      </c>
      <c r="C11" s="94"/>
      <c r="D11" s="31">
        <f>'B. Total Expenditures'!$O$5</f>
        <v>0</v>
      </c>
      <c r="E11" s="39">
        <f t="shared" si="0"/>
        <v>0</v>
      </c>
    </row>
    <row r="12" spans="1:5" x14ac:dyDescent="0.35">
      <c r="A12" s="81" t="s">
        <v>108</v>
      </c>
      <c r="B12" s="31">
        <f>'C.1 Federal Expenditures'!$P$5</f>
        <v>0</v>
      </c>
      <c r="C12" s="94"/>
      <c r="D12" s="31">
        <f>'B. Total Expenditures'!$P$5</f>
        <v>0</v>
      </c>
      <c r="E12" s="39">
        <f t="shared" si="0"/>
        <v>0</v>
      </c>
    </row>
    <row r="13" spans="1:5" ht="29" x14ac:dyDescent="0.35">
      <c r="A13" s="81" t="s">
        <v>109</v>
      </c>
      <c r="B13" s="31">
        <f>'C.1 Federal Expenditures'!$Q$5</f>
        <v>0</v>
      </c>
      <c r="C13" s="94"/>
      <c r="D13" s="31">
        <f>'B. Total Expenditures'!$Q$5</f>
        <v>0</v>
      </c>
      <c r="E13" s="39">
        <f t="shared" si="0"/>
        <v>0</v>
      </c>
    </row>
    <row r="14" spans="1:5" ht="31" x14ac:dyDescent="0.35">
      <c r="A14" s="80" t="s">
        <v>110</v>
      </c>
      <c r="B14" s="31">
        <f>'C.1 Federal Expenditures'!$R$5</f>
        <v>12072720</v>
      </c>
      <c r="C14" s="31">
        <f>'C.2 State Expenditures'!$R$5</f>
        <v>12009</v>
      </c>
      <c r="D14" s="31">
        <f>'B. Total Expenditures'!$R$5</f>
        <v>12084729</v>
      </c>
      <c r="E14" s="39">
        <f t="shared" si="0"/>
        <v>0.13168347151436305</v>
      </c>
    </row>
    <row r="15" spans="1:5" x14ac:dyDescent="0.35">
      <c r="A15" s="81" t="s">
        <v>111</v>
      </c>
      <c r="B15" s="31">
        <f>'C.1 Federal Expenditures'!$S$5</f>
        <v>0</v>
      </c>
      <c r="C15" s="31">
        <f>'C.2 State Expenditures'!$S$5</f>
        <v>0</v>
      </c>
      <c r="D15" s="31">
        <f>'B. Total Expenditures'!$S$5</f>
        <v>0</v>
      </c>
      <c r="E15" s="39">
        <f t="shared" si="0"/>
        <v>0</v>
      </c>
    </row>
    <row r="16" spans="1:5" x14ac:dyDescent="0.35">
      <c r="A16" s="81" t="s">
        <v>112</v>
      </c>
      <c r="B16" s="31">
        <f>'C.1 Federal Expenditures'!$T$5</f>
        <v>3020710</v>
      </c>
      <c r="C16" s="31">
        <f>'C.2 State Expenditures'!$T$5</f>
        <v>12009</v>
      </c>
      <c r="D16" s="31">
        <f>'B. Total Expenditures'!$T$5</f>
        <v>3032719</v>
      </c>
      <c r="E16" s="39">
        <f t="shared" si="0"/>
        <v>3.3046580196177143E-2</v>
      </c>
    </row>
    <row r="17" spans="1:5" x14ac:dyDescent="0.35">
      <c r="A17" s="81" t="s">
        <v>113</v>
      </c>
      <c r="B17" s="31">
        <f>'C.1 Federal Expenditures'!$U$5</f>
        <v>9052010</v>
      </c>
      <c r="C17" s="31">
        <f>'C.2 State Expenditures'!$U$5</f>
        <v>0</v>
      </c>
      <c r="D17" s="31">
        <f>'B. Total Expenditures'!$U$5</f>
        <v>9052010</v>
      </c>
      <c r="E17" s="39">
        <f t="shared" si="0"/>
        <v>9.8636891318185899E-2</v>
      </c>
    </row>
    <row r="18" spans="1:5" ht="15.5" x14ac:dyDescent="0.35">
      <c r="A18" s="80" t="s">
        <v>114</v>
      </c>
      <c r="B18" s="31">
        <f>'C.1 Federal Expenditures'!$V$5</f>
        <v>215038</v>
      </c>
      <c r="C18" s="31">
        <f>'C.2 State Expenditures'!$V$5</f>
        <v>0</v>
      </c>
      <c r="D18" s="31">
        <f>'B. Total Expenditures'!$V$5</f>
        <v>215038</v>
      </c>
      <c r="E18" s="39">
        <f t="shared" si="0"/>
        <v>2.3432011050893735E-3</v>
      </c>
    </row>
    <row r="19" spans="1:5" ht="15.5" x14ac:dyDescent="0.35">
      <c r="A19" s="80" t="s">
        <v>79</v>
      </c>
      <c r="B19" s="31">
        <f>'C.1 Federal Expenditures'!$W$5</f>
        <v>1543618</v>
      </c>
      <c r="C19" s="31">
        <f>'C.2 State Expenditures'!$W$5</f>
        <v>3544811</v>
      </c>
      <c r="D19" s="31">
        <f>'B. Total Expenditures'!$W$5</f>
        <v>5088429</v>
      </c>
      <c r="E19" s="39">
        <f t="shared" si="0"/>
        <v>5.5447002185515196E-2</v>
      </c>
    </row>
    <row r="20" spans="1:5" ht="29" x14ac:dyDescent="0.35">
      <c r="A20" s="81" t="s">
        <v>116</v>
      </c>
      <c r="B20" s="31">
        <f>'C.1 Federal Expenditures'!$X$5</f>
        <v>1543618</v>
      </c>
      <c r="C20" s="31">
        <f>'C.2 State Expenditures'!$X$5</f>
        <v>3544811</v>
      </c>
      <c r="D20" s="31">
        <f>'B. Total Expenditures'!$X$5</f>
        <v>5088429</v>
      </c>
      <c r="E20" s="39">
        <f t="shared" si="0"/>
        <v>5.5447002185515196E-2</v>
      </c>
    </row>
    <row r="21" spans="1:5" x14ac:dyDescent="0.35">
      <c r="A21" s="81" t="s">
        <v>115</v>
      </c>
      <c r="B21" s="31">
        <f>'C.1 Federal Expenditures'!$Y$5</f>
        <v>0</v>
      </c>
      <c r="C21" s="31">
        <f>'C.2 State Expenditures'!$Y$5</f>
        <v>0</v>
      </c>
      <c r="D21" s="31">
        <f>'B. Total Expenditures'!$Y$5</f>
        <v>0</v>
      </c>
      <c r="E21" s="39">
        <f t="shared" si="0"/>
        <v>0</v>
      </c>
    </row>
    <row r="22" spans="1:5" ht="31" x14ac:dyDescent="0.35">
      <c r="A22" s="80" t="s">
        <v>80</v>
      </c>
      <c r="B22" s="31">
        <f>'C.1 Federal Expenditures'!$Z$5</f>
        <v>0</v>
      </c>
      <c r="C22" s="31">
        <f>'C.2 State Expenditures'!$Z$5</f>
        <v>0</v>
      </c>
      <c r="D22" s="31">
        <f>'B. Total Expenditures'!$Z$5</f>
        <v>0</v>
      </c>
      <c r="E22" s="39">
        <f t="shared" si="0"/>
        <v>0</v>
      </c>
    </row>
    <row r="23" spans="1:5" ht="31" x14ac:dyDescent="0.35">
      <c r="A23" s="80" t="s">
        <v>76</v>
      </c>
      <c r="B23" s="31">
        <f>'C.1 Federal Expenditures'!$AA$5</f>
        <v>0</v>
      </c>
      <c r="C23" s="31">
        <f>'C.2 State Expenditures'!$AA$5</f>
        <v>0</v>
      </c>
      <c r="D23" s="31">
        <f>'B. Total Expenditures'!$AA$5</f>
        <v>0</v>
      </c>
      <c r="E23" s="39">
        <f t="shared" si="0"/>
        <v>0</v>
      </c>
    </row>
    <row r="24" spans="1:5" ht="31" x14ac:dyDescent="0.35">
      <c r="A24" s="80" t="s">
        <v>81</v>
      </c>
      <c r="B24" s="31">
        <f>'C.1 Federal Expenditures'!$AB$5</f>
        <v>0</v>
      </c>
      <c r="C24" s="31">
        <f>'C.2 State Expenditures'!$AB$5</f>
        <v>0</v>
      </c>
      <c r="D24" s="31">
        <f>'B. Total Expenditures'!$AB$5</f>
        <v>0</v>
      </c>
      <c r="E24" s="39">
        <f t="shared" si="0"/>
        <v>0</v>
      </c>
    </row>
    <row r="25" spans="1:5" ht="15.5" x14ac:dyDescent="0.35">
      <c r="A25" s="80" t="s">
        <v>61</v>
      </c>
      <c r="B25" s="31">
        <f>'C.1 Federal Expenditures'!$AC$5</f>
        <v>28547</v>
      </c>
      <c r="C25" s="31">
        <f>'C.2 State Expenditures'!$AC$5</f>
        <v>297342</v>
      </c>
      <c r="D25" s="31">
        <f>'B. Total Expenditures'!$AC$5</f>
        <v>325889</v>
      </c>
      <c r="E25" s="39">
        <f t="shared" si="0"/>
        <v>3.5511094082742159E-3</v>
      </c>
    </row>
    <row r="26" spans="1:5" ht="15.5" x14ac:dyDescent="0.35">
      <c r="A26" s="80" t="s">
        <v>117</v>
      </c>
      <c r="B26" s="31">
        <f>'C.1 Federal Expenditures'!$AD$5</f>
        <v>1199</v>
      </c>
      <c r="C26" s="31">
        <f>'C.2 State Expenditures'!$AD$5</f>
        <v>0</v>
      </c>
      <c r="D26" s="31">
        <f>'B. Total Expenditures'!$AD$5</f>
        <v>1199</v>
      </c>
      <c r="E26" s="39">
        <f t="shared" si="0"/>
        <v>1.3065123954845929E-5</v>
      </c>
    </row>
    <row r="27" spans="1:5" s="8" customFormat="1" ht="15.5" x14ac:dyDescent="0.35">
      <c r="A27" s="80" t="s">
        <v>118</v>
      </c>
      <c r="B27" s="31">
        <f>'C.1 Federal Expenditures'!$AE$5</f>
        <v>1759016</v>
      </c>
      <c r="C27" s="31">
        <f>'C.2 State Expenditures'!$AE$5</f>
        <v>6256089</v>
      </c>
      <c r="D27" s="31">
        <f>'B. Total Expenditures'!$AE$5</f>
        <v>8015105</v>
      </c>
      <c r="E27" s="39">
        <f t="shared" si="0"/>
        <v>8.7338065334533255E-2</v>
      </c>
    </row>
    <row r="28" spans="1:5" ht="31" x14ac:dyDescent="0.35">
      <c r="A28" s="80" t="s">
        <v>119</v>
      </c>
      <c r="B28" s="31">
        <f>'C.1 Federal Expenditures'!$AF$5</f>
        <v>0</v>
      </c>
      <c r="C28" s="31">
        <f>'C.2 State Expenditures'!$AF$5</f>
        <v>0</v>
      </c>
      <c r="D28" s="31">
        <f>'B. Total Expenditures'!$AF$5</f>
        <v>0</v>
      </c>
      <c r="E28" s="39">
        <f t="shared" si="0"/>
        <v>0</v>
      </c>
    </row>
    <row r="29" spans="1:5" ht="31" x14ac:dyDescent="0.35">
      <c r="A29" s="80" t="s">
        <v>82</v>
      </c>
      <c r="B29" s="31">
        <f>'C.1 Federal Expenditures'!$AG$5</f>
        <v>0</v>
      </c>
      <c r="C29" s="31">
        <f>'C.2 State Expenditures'!$AG$5</f>
        <v>0</v>
      </c>
      <c r="D29" s="31">
        <f>'B. Total Expenditures'!$AG$5</f>
        <v>0</v>
      </c>
      <c r="E29" s="39">
        <f t="shared" si="0"/>
        <v>0</v>
      </c>
    </row>
    <row r="30" spans="1:5" ht="15.5" x14ac:dyDescent="0.35">
      <c r="A30" s="80" t="s">
        <v>120</v>
      </c>
      <c r="B30" s="31">
        <f>'C.1 Federal Expenditures'!$AH$5</f>
        <v>0</v>
      </c>
      <c r="C30" s="31">
        <f>'C.2 State Expenditures'!$AH$5</f>
        <v>0</v>
      </c>
      <c r="D30" s="31">
        <f>'B. Total Expenditures'!$AH$5</f>
        <v>0</v>
      </c>
      <c r="E30" s="39">
        <f t="shared" si="0"/>
        <v>0</v>
      </c>
    </row>
    <row r="31" spans="1:5" ht="29" x14ac:dyDescent="0.35">
      <c r="A31" s="81" t="s">
        <v>121</v>
      </c>
      <c r="B31" s="31">
        <f>'C.1 Federal Expenditures'!$AI$5</f>
        <v>0</v>
      </c>
      <c r="C31" s="31">
        <f>'C.2 State Expenditures'!$AI$5</f>
        <v>0</v>
      </c>
      <c r="D31" s="31">
        <f>'B. Total Expenditures'!$AI$5</f>
        <v>0</v>
      </c>
      <c r="E31" s="39">
        <f t="shared" si="0"/>
        <v>0</v>
      </c>
    </row>
    <row r="32" spans="1:5" x14ac:dyDescent="0.35">
      <c r="A32" s="81" t="s">
        <v>122</v>
      </c>
      <c r="B32" s="31">
        <f>'C.1 Federal Expenditures'!$AJ$5</f>
        <v>0</v>
      </c>
      <c r="C32" s="31">
        <f>'C.2 State Expenditures'!$AJ$5</f>
        <v>0</v>
      </c>
      <c r="D32" s="31">
        <f>'B. Total Expenditures'!$AJ$5</f>
        <v>0</v>
      </c>
      <c r="E32" s="39">
        <f t="shared" si="0"/>
        <v>0</v>
      </c>
    </row>
    <row r="33" spans="1:5" x14ac:dyDescent="0.35">
      <c r="A33" s="81" t="s">
        <v>123</v>
      </c>
      <c r="B33" s="31">
        <f>'C.1 Federal Expenditures'!$AK$5</f>
        <v>0</v>
      </c>
      <c r="C33" s="31">
        <f>'C.2 State Expenditures'!$AK$5</f>
        <v>0</v>
      </c>
      <c r="D33" s="31">
        <f>'B. Total Expenditures'!$AK$5</f>
        <v>0</v>
      </c>
      <c r="E33" s="39">
        <f t="shared" si="0"/>
        <v>0</v>
      </c>
    </row>
    <row r="34" spans="1:5" ht="15.5" x14ac:dyDescent="0.35">
      <c r="A34" s="80" t="s">
        <v>124</v>
      </c>
      <c r="B34" s="31">
        <f>'C.1 Federal Expenditures'!$AL$5</f>
        <v>0</v>
      </c>
      <c r="C34" s="31">
        <f>'C.2 State Expenditures'!$AL$5</f>
        <v>0</v>
      </c>
      <c r="D34" s="31">
        <f>'B. Total Expenditures'!$AL$5</f>
        <v>0</v>
      </c>
      <c r="E34" s="39">
        <f t="shared" si="0"/>
        <v>0</v>
      </c>
    </row>
    <row r="35" spans="1:5" ht="15.5" x14ac:dyDescent="0.35">
      <c r="A35" s="80" t="s">
        <v>83</v>
      </c>
      <c r="B35" s="31">
        <f>'C.1 Federal Expenditures'!$AM$5</f>
        <v>5212293</v>
      </c>
      <c r="C35" s="31">
        <f>'C.2 State Expenditures'!$AM$5</f>
        <v>1692398</v>
      </c>
      <c r="D35" s="31">
        <f>'B. Total Expenditures'!$AM$5</f>
        <v>6904691</v>
      </c>
      <c r="E35" s="39">
        <f t="shared" si="0"/>
        <v>7.5238235016604746E-2</v>
      </c>
    </row>
    <row r="36" spans="1:5" x14ac:dyDescent="0.35">
      <c r="A36" s="81" t="s">
        <v>125</v>
      </c>
      <c r="B36" s="31">
        <f>'C.1 Federal Expenditures'!$AN$5</f>
        <v>4908845</v>
      </c>
      <c r="C36" s="31">
        <f>'C.2 State Expenditures'!$AN$5</f>
        <v>1692398</v>
      </c>
      <c r="D36" s="31">
        <f>'B. Total Expenditures'!$AN$5</f>
        <v>6601243</v>
      </c>
      <c r="E36" s="39">
        <f t="shared" si="0"/>
        <v>7.1931658090958306E-2</v>
      </c>
    </row>
    <row r="37" spans="1:5" x14ac:dyDescent="0.35">
      <c r="A37" s="81" t="s">
        <v>126</v>
      </c>
      <c r="B37" s="31">
        <f>'C.1 Federal Expenditures'!$AO$5</f>
        <v>0</v>
      </c>
      <c r="C37" s="31">
        <f>'C.2 State Expenditures'!$AO$5</f>
        <v>0</v>
      </c>
      <c r="D37" s="31">
        <f>'B. Total Expenditures'!$AO$5</f>
        <v>0</v>
      </c>
      <c r="E37" s="39">
        <f t="shared" si="0"/>
        <v>0</v>
      </c>
    </row>
    <row r="38" spans="1:5" x14ac:dyDescent="0.35">
      <c r="A38" s="81" t="s">
        <v>127</v>
      </c>
      <c r="B38" s="31">
        <f>'C.1 Federal Expenditures'!$AP$5</f>
        <v>303448</v>
      </c>
      <c r="C38" s="31">
        <f>'C.2 State Expenditures'!$AP$5</f>
        <v>0</v>
      </c>
      <c r="D38" s="31">
        <f>'B. Total Expenditures'!$AP$5</f>
        <v>303448</v>
      </c>
      <c r="E38" s="39">
        <f t="shared" si="0"/>
        <v>3.3065769256464448E-3</v>
      </c>
    </row>
    <row r="39" spans="1:5" ht="15.5" x14ac:dyDescent="0.35">
      <c r="A39" s="80" t="s">
        <v>77</v>
      </c>
      <c r="B39" s="31">
        <f>'C.1 Federal Expenditures'!$AQ$5</f>
        <v>0</v>
      </c>
      <c r="C39" s="31">
        <f>'C.2 State Expenditures'!$AQ$5</f>
        <v>226946</v>
      </c>
      <c r="D39" s="31">
        <f>'B. Total Expenditures'!$AQ$5</f>
        <v>226946</v>
      </c>
      <c r="E39" s="39">
        <f t="shared" si="0"/>
        <v>2.4729588165608545E-3</v>
      </c>
    </row>
    <row r="40" spans="1:5" ht="15.5" x14ac:dyDescent="0.35">
      <c r="A40" s="73" t="s">
        <v>130</v>
      </c>
      <c r="B40" s="95">
        <f>'C.1 Federal Expenditures'!$AR$5</f>
        <v>41851799</v>
      </c>
      <c r="C40" s="95">
        <f>'C.2 State Expenditures'!$AR$5</f>
        <v>36600000</v>
      </c>
      <c r="D40" s="95">
        <f>'B. Total Expenditures'!$AR$5</f>
        <v>78451799</v>
      </c>
      <c r="E40" s="75">
        <f t="shared" si="0"/>
        <v>0.85486445239003994</v>
      </c>
    </row>
    <row r="41" spans="1:5" ht="15.5" x14ac:dyDescent="0.35">
      <c r="A41" s="80" t="s">
        <v>78</v>
      </c>
      <c r="B41" s="31">
        <f>'C.1 Federal Expenditures'!$C$5</f>
        <v>8879493</v>
      </c>
      <c r="C41" s="94"/>
      <c r="D41" s="31">
        <f>'B. Total Expenditures'!$C$5</f>
        <v>8879493</v>
      </c>
      <c r="E41" s="39">
        <f t="shared" si="0"/>
        <v>9.6757028107745405E-2</v>
      </c>
    </row>
    <row r="42" spans="1:5" ht="15.5" x14ac:dyDescent="0.35">
      <c r="A42" s="80" t="s">
        <v>192</v>
      </c>
      <c r="B42" s="31">
        <f>'C.1 Federal Expenditures'!$D$5</f>
        <v>4439747</v>
      </c>
      <c r="C42" s="94"/>
      <c r="D42" s="31">
        <f>'B. Total Expenditures'!$D$5</f>
        <v>4439747</v>
      </c>
      <c r="E42" s="39">
        <f t="shared" si="0"/>
        <v>4.837851950221464E-2</v>
      </c>
    </row>
    <row r="43" spans="1:5" ht="15.5" x14ac:dyDescent="0.35">
      <c r="A43" s="82" t="s">
        <v>101</v>
      </c>
      <c r="B43" s="95">
        <f>B41+B42</f>
        <v>13319240</v>
      </c>
      <c r="C43" s="97"/>
      <c r="D43" s="95">
        <f>D41+D42</f>
        <v>13319240</v>
      </c>
      <c r="E43" s="75">
        <f t="shared" si="0"/>
        <v>0.14513554760996003</v>
      </c>
    </row>
    <row r="44" spans="1:5" ht="15.5" x14ac:dyDescent="0.35">
      <c r="A44" s="73" t="s">
        <v>59</v>
      </c>
      <c r="B44" s="74">
        <f>SUM(B41,B42, B3,B6,B10,B14,B18,B19,B22,B23,B24,B25,B26,B27,B28,B29,B30,B34,B35, B39)</f>
        <v>55171039</v>
      </c>
      <c r="C44" s="74">
        <f>SUM(C41,C42,C3,C6,C10,C14,C18,C19,C22,C23,C24,C25,C26,C27,C28,C29,C30,C34,C35, C39)</f>
        <v>36600000</v>
      </c>
      <c r="D44" s="74">
        <f>B44+C44</f>
        <v>91771039</v>
      </c>
      <c r="E44" s="75">
        <f t="shared" si="0"/>
        <v>1</v>
      </c>
    </row>
    <row r="45" spans="1:5" ht="15.5" x14ac:dyDescent="0.35">
      <c r="A45" s="80" t="s">
        <v>128</v>
      </c>
      <c r="B45" s="31">
        <f>'C.1 Federal Expenditures'!$AS$5</f>
        <v>3822950</v>
      </c>
      <c r="C45" s="94"/>
      <c r="D45" s="31">
        <f>'B. Total Expenditures'!$AS$5</f>
        <v>3822950</v>
      </c>
      <c r="E45" s="96"/>
    </row>
    <row r="46" spans="1:5" ht="15.5" x14ac:dyDescent="0.35">
      <c r="A46" s="80" t="s">
        <v>129</v>
      </c>
      <c r="B46" s="31">
        <f>'C.1 Federal Expenditures'!$AT$5</f>
        <v>17832963</v>
      </c>
      <c r="C46" s="94"/>
      <c r="D46" s="31">
        <f>'B. Total Expenditures'!$AT$5</f>
        <v>17832963</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287</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Expenditures'!$G$6</f>
        <v>45032987</v>
      </c>
      <c r="C3" s="31">
        <f>'C.2 State Expenditures'!$G$6</f>
        <v>0</v>
      </c>
      <c r="D3" s="31">
        <f>'B. Total Expenditures'!$G$6</f>
        <v>45032987</v>
      </c>
      <c r="E3" s="39">
        <f t="shared" ref="E3:E44" si="0">D3/($D$44)</f>
        <v>0.12665113630553138</v>
      </c>
    </row>
    <row r="4" spans="1:5" ht="43.5" x14ac:dyDescent="0.35">
      <c r="A4" s="81" t="s">
        <v>103</v>
      </c>
      <c r="B4" s="31">
        <f>'C.1 Federal Expenditures'!$H$6</f>
        <v>17137201</v>
      </c>
      <c r="C4" s="31">
        <f>'C.2 State Expenditures'!$H$6</f>
        <v>0</v>
      </c>
      <c r="D4" s="31">
        <f>'B. Total Expenditures'!$H$6</f>
        <v>17137201</v>
      </c>
      <c r="E4" s="39">
        <f t="shared" si="0"/>
        <v>4.8196802484949279E-2</v>
      </c>
    </row>
    <row r="5" spans="1:5" ht="43.5" x14ac:dyDescent="0.35">
      <c r="A5" s="81" t="s">
        <v>102</v>
      </c>
      <c r="B5" s="31">
        <f>'C.1 Federal Expenditures'!$I$6</f>
        <v>27895786</v>
      </c>
      <c r="C5" s="31">
        <f>'C.2 State Expenditures'!$I$6</f>
        <v>0</v>
      </c>
      <c r="D5" s="31">
        <f>'B. Total Expenditures'!$I$6</f>
        <v>27895786</v>
      </c>
      <c r="E5" s="39">
        <f t="shared" si="0"/>
        <v>7.8454333820582089E-2</v>
      </c>
    </row>
    <row r="6" spans="1:5" ht="31" x14ac:dyDescent="0.35">
      <c r="A6" s="80" t="s">
        <v>75</v>
      </c>
      <c r="B6" s="31">
        <f>'C.1 Federal Expenditures'!$J$6</f>
        <v>13198512</v>
      </c>
      <c r="C6" s="94"/>
      <c r="D6" s="31">
        <f>'B. Total Expenditures'!$J$6</f>
        <v>13198512</v>
      </c>
      <c r="E6" s="39">
        <f t="shared" si="0"/>
        <v>3.7119601734217439E-2</v>
      </c>
    </row>
    <row r="7" spans="1:5" x14ac:dyDescent="0.35">
      <c r="A7" s="81" t="s">
        <v>104</v>
      </c>
      <c r="B7" s="31">
        <f>'C.1 Federal Expenditures'!$K$6</f>
        <v>13198512</v>
      </c>
      <c r="C7" s="94"/>
      <c r="D7" s="31">
        <f>'B. Total Expenditures'!$K$6</f>
        <v>13198512</v>
      </c>
      <c r="E7" s="39">
        <f t="shared" si="0"/>
        <v>3.7119601734217439E-2</v>
      </c>
    </row>
    <row r="8" spans="1:5" x14ac:dyDescent="0.35">
      <c r="A8" s="81" t="s">
        <v>105</v>
      </c>
      <c r="B8" s="31">
        <f>'C.1 Federal Expenditures'!$L$6</f>
        <v>0</v>
      </c>
      <c r="C8" s="94"/>
      <c r="D8" s="31">
        <f>'B. Total Expenditures'!$L$6</f>
        <v>0</v>
      </c>
      <c r="E8" s="39">
        <f t="shared" si="0"/>
        <v>0</v>
      </c>
    </row>
    <row r="9" spans="1:5" ht="29" x14ac:dyDescent="0.35">
      <c r="A9" s="81" t="s">
        <v>106</v>
      </c>
      <c r="B9" s="31">
        <f>'C.1 Federal Expenditures'!$M$6</f>
        <v>0</v>
      </c>
      <c r="C9" s="94"/>
      <c r="D9" s="31">
        <f>'B. Total Expenditures'!$M$6</f>
        <v>0</v>
      </c>
      <c r="E9" s="39">
        <f t="shared" si="0"/>
        <v>0</v>
      </c>
    </row>
    <row r="10" spans="1:5" ht="31" x14ac:dyDescent="0.35">
      <c r="A10" s="80" t="s">
        <v>74</v>
      </c>
      <c r="B10" s="31">
        <f>'C.1 Federal Expenditures'!$N$6</f>
        <v>0</v>
      </c>
      <c r="C10" s="94"/>
      <c r="D10" s="31">
        <f>'B. Total Expenditures'!$N$6</f>
        <v>0</v>
      </c>
      <c r="E10" s="39">
        <f t="shared" si="0"/>
        <v>0</v>
      </c>
    </row>
    <row r="11" spans="1:5" x14ac:dyDescent="0.35">
      <c r="A11" s="81" t="s">
        <v>107</v>
      </c>
      <c r="B11" s="31">
        <f>'C.1 Federal Expenditures'!$O$6</f>
        <v>0</v>
      </c>
      <c r="C11" s="94"/>
      <c r="D11" s="31">
        <f>'B. Total Expenditures'!$O$6</f>
        <v>0</v>
      </c>
      <c r="E11" s="39">
        <f t="shared" si="0"/>
        <v>0</v>
      </c>
    </row>
    <row r="12" spans="1:5" x14ac:dyDescent="0.35">
      <c r="A12" s="81" t="s">
        <v>108</v>
      </c>
      <c r="B12" s="31">
        <f>'C.1 Federal Expenditures'!$P$6</f>
        <v>0</v>
      </c>
      <c r="C12" s="94"/>
      <c r="D12" s="31">
        <f>'B. Total Expenditures'!$P$6</f>
        <v>0</v>
      </c>
      <c r="E12" s="39">
        <f t="shared" si="0"/>
        <v>0</v>
      </c>
    </row>
    <row r="13" spans="1:5" ht="29" x14ac:dyDescent="0.35">
      <c r="A13" s="81" t="s">
        <v>109</v>
      </c>
      <c r="B13" s="31">
        <f>'C.1 Federal Expenditures'!$Q$6</f>
        <v>0</v>
      </c>
      <c r="C13" s="94"/>
      <c r="D13" s="31">
        <f>'B. Total Expenditures'!$Q$6</f>
        <v>0</v>
      </c>
      <c r="E13" s="39">
        <f t="shared" si="0"/>
        <v>0</v>
      </c>
    </row>
    <row r="14" spans="1:5" ht="31" x14ac:dyDescent="0.35">
      <c r="A14" s="80" t="s">
        <v>110</v>
      </c>
      <c r="B14" s="31">
        <f>'C.1 Federal Expenditures'!$R$6</f>
        <v>564997</v>
      </c>
      <c r="C14" s="31">
        <f>'C.2 State Expenditures'!$R$6</f>
        <v>0</v>
      </c>
      <c r="D14" s="31">
        <f>'B. Total Expenditures'!$R$6</f>
        <v>564997</v>
      </c>
      <c r="E14" s="39">
        <f t="shared" si="0"/>
        <v>1.5890021254689659E-3</v>
      </c>
    </row>
    <row r="15" spans="1:5" x14ac:dyDescent="0.35">
      <c r="A15" s="81" t="s">
        <v>111</v>
      </c>
      <c r="B15" s="31">
        <f>'C.1 Federal Expenditures'!$S$6</f>
        <v>0</v>
      </c>
      <c r="C15" s="31">
        <f>'C.2 State Expenditures'!$S$6</f>
        <v>0</v>
      </c>
      <c r="D15" s="31">
        <f>'B. Total Expenditures'!$S$6</f>
        <v>0</v>
      </c>
      <c r="E15" s="39">
        <f t="shared" si="0"/>
        <v>0</v>
      </c>
    </row>
    <row r="16" spans="1:5" x14ac:dyDescent="0.35">
      <c r="A16" s="81" t="s">
        <v>112</v>
      </c>
      <c r="B16" s="31">
        <f>'C.1 Federal Expenditures'!$T$6</f>
        <v>271257</v>
      </c>
      <c r="C16" s="31">
        <f>'C.2 State Expenditures'!$T$6</f>
        <v>0</v>
      </c>
      <c r="D16" s="31">
        <f>'B. Total Expenditures'!$T$6</f>
        <v>271257</v>
      </c>
      <c r="E16" s="39">
        <f t="shared" si="0"/>
        <v>7.6288537735303959E-4</v>
      </c>
    </row>
    <row r="17" spans="1:5" x14ac:dyDescent="0.35">
      <c r="A17" s="81" t="s">
        <v>113</v>
      </c>
      <c r="B17" s="31">
        <f>'C.1 Federal Expenditures'!$U$6</f>
        <v>293740</v>
      </c>
      <c r="C17" s="31">
        <f>'C.2 State Expenditures'!$U$6</f>
        <v>0</v>
      </c>
      <c r="D17" s="31">
        <f>'B. Total Expenditures'!$U$6</f>
        <v>293740</v>
      </c>
      <c r="E17" s="39">
        <f t="shared" si="0"/>
        <v>8.2611674811592631E-4</v>
      </c>
    </row>
    <row r="18" spans="1:5" ht="15.5" x14ac:dyDescent="0.35">
      <c r="A18" s="80" t="s">
        <v>114</v>
      </c>
      <c r="B18" s="31">
        <f>'C.1 Federal Expenditures'!$V$6</f>
        <v>7844434</v>
      </c>
      <c r="C18" s="31">
        <f>'C.2 State Expenditures'!$V$6</f>
        <v>0</v>
      </c>
      <c r="D18" s="31">
        <f>'B. Total Expenditures'!$V$6</f>
        <v>7844434</v>
      </c>
      <c r="E18" s="39">
        <f t="shared" si="0"/>
        <v>2.206174952982232E-2</v>
      </c>
    </row>
    <row r="19" spans="1:5" ht="15.5" x14ac:dyDescent="0.35">
      <c r="A19" s="80" t="s">
        <v>79</v>
      </c>
      <c r="B19" s="31">
        <f>'C.1 Federal Expenditures'!$W$6</f>
        <v>0</v>
      </c>
      <c r="C19" s="31">
        <f>'C.2 State Expenditures'!$W$6</f>
        <v>0</v>
      </c>
      <c r="D19" s="31">
        <f>'B. Total Expenditures'!$W$6</f>
        <v>0</v>
      </c>
      <c r="E19" s="39">
        <f t="shared" si="0"/>
        <v>0</v>
      </c>
    </row>
    <row r="20" spans="1:5" ht="29" x14ac:dyDescent="0.35">
      <c r="A20" s="81" t="s">
        <v>116</v>
      </c>
      <c r="B20" s="31">
        <f>'C.1 Federal Expenditures'!$X$6</f>
        <v>0</v>
      </c>
      <c r="C20" s="31">
        <f>'C.2 State Expenditures'!$X$6</f>
        <v>0</v>
      </c>
      <c r="D20" s="31">
        <f>'B. Total Expenditures'!$X$6</f>
        <v>0</v>
      </c>
      <c r="E20" s="39">
        <f t="shared" si="0"/>
        <v>0</v>
      </c>
    </row>
    <row r="21" spans="1:5" x14ac:dyDescent="0.35">
      <c r="A21" s="81" t="s">
        <v>115</v>
      </c>
      <c r="B21" s="31">
        <f>'C.1 Federal Expenditures'!$Y$6</f>
        <v>0</v>
      </c>
      <c r="C21" s="31">
        <f>'C.2 State Expenditures'!$Y$6</f>
        <v>0</v>
      </c>
      <c r="D21" s="31">
        <f>'B. Total Expenditures'!$Y$6</f>
        <v>0</v>
      </c>
      <c r="E21" s="39">
        <f t="shared" si="0"/>
        <v>0</v>
      </c>
    </row>
    <row r="22" spans="1:5" ht="31" x14ac:dyDescent="0.35">
      <c r="A22" s="80" t="s">
        <v>80</v>
      </c>
      <c r="B22" s="31">
        <f>'C.1 Federal Expenditures'!$Z$6</f>
        <v>0</v>
      </c>
      <c r="C22" s="31">
        <f>'C.2 State Expenditures'!$Z$6</f>
        <v>0</v>
      </c>
      <c r="D22" s="31">
        <f>'B. Total Expenditures'!$Z$6</f>
        <v>0</v>
      </c>
      <c r="E22" s="39">
        <f t="shared" si="0"/>
        <v>0</v>
      </c>
    </row>
    <row r="23" spans="1:5" ht="31" x14ac:dyDescent="0.35">
      <c r="A23" s="80" t="s">
        <v>76</v>
      </c>
      <c r="B23" s="31">
        <f>'C.1 Federal Expenditures'!$AA$6</f>
        <v>0</v>
      </c>
      <c r="C23" s="31">
        <f>'C.2 State Expenditures'!$AA$6</f>
        <v>0</v>
      </c>
      <c r="D23" s="31">
        <f>'B. Total Expenditures'!$AA$6</f>
        <v>0</v>
      </c>
      <c r="E23" s="39">
        <f t="shared" si="0"/>
        <v>0</v>
      </c>
    </row>
    <row r="24" spans="1:5" ht="31" x14ac:dyDescent="0.35">
      <c r="A24" s="80" t="s">
        <v>81</v>
      </c>
      <c r="B24" s="31">
        <f>'C.1 Federal Expenditures'!$AB$6</f>
        <v>0</v>
      </c>
      <c r="C24" s="31">
        <f>'C.2 State Expenditures'!$AB$6</f>
        <v>0</v>
      </c>
      <c r="D24" s="31">
        <f>'B. Total Expenditures'!$AB$6</f>
        <v>0</v>
      </c>
      <c r="E24" s="39">
        <f t="shared" si="0"/>
        <v>0</v>
      </c>
    </row>
    <row r="25" spans="1:5" ht="15.5" x14ac:dyDescent="0.35">
      <c r="A25" s="80" t="s">
        <v>61</v>
      </c>
      <c r="B25" s="31">
        <f>'C.1 Federal Expenditures'!$AC$6</f>
        <v>9179442</v>
      </c>
      <c r="C25" s="31">
        <f>'C.2 State Expenditures'!$AC$6</f>
        <v>0</v>
      </c>
      <c r="D25" s="31">
        <f>'B. Total Expenditures'!$AC$6</f>
        <v>9179442</v>
      </c>
      <c r="E25" s="39">
        <f t="shared" si="0"/>
        <v>2.5816336809963761E-2</v>
      </c>
    </row>
    <row r="26" spans="1:5" ht="15.5" x14ac:dyDescent="0.35">
      <c r="A26" s="80" t="s">
        <v>117</v>
      </c>
      <c r="B26" s="31">
        <f>'C.1 Federal Expenditures'!$AD$6</f>
        <v>6972015</v>
      </c>
      <c r="C26" s="31">
        <f>'C.2 State Expenditures'!$AD$6</f>
        <v>0</v>
      </c>
      <c r="D26" s="31">
        <f>'B. Total Expenditures'!$AD$6</f>
        <v>6972015</v>
      </c>
      <c r="E26" s="39">
        <f t="shared" si="0"/>
        <v>1.9608151288947575E-2</v>
      </c>
    </row>
    <row r="27" spans="1:5" s="8" customFormat="1" ht="15.5" x14ac:dyDescent="0.35">
      <c r="A27" s="80" t="s">
        <v>118</v>
      </c>
      <c r="B27" s="31">
        <f>'C.1 Federal Expenditures'!$AE$6</f>
        <v>0</v>
      </c>
      <c r="C27" s="31">
        <f>'C.2 State Expenditures'!$AE$6</f>
        <v>0</v>
      </c>
      <c r="D27" s="31">
        <f>'B. Total Expenditures'!$AE$6</f>
        <v>0</v>
      </c>
      <c r="E27" s="39">
        <f t="shared" si="0"/>
        <v>0</v>
      </c>
    </row>
    <row r="28" spans="1:5" ht="31" x14ac:dyDescent="0.35">
      <c r="A28" s="80" t="s">
        <v>119</v>
      </c>
      <c r="B28" s="31">
        <f>'C.1 Federal Expenditures'!$AF$6</f>
        <v>0</v>
      </c>
      <c r="C28" s="31">
        <f>'C.2 State Expenditures'!$AF$6</f>
        <v>0</v>
      </c>
      <c r="D28" s="31">
        <f>'B. Total Expenditures'!$AF$6</f>
        <v>0</v>
      </c>
      <c r="E28" s="39">
        <f t="shared" si="0"/>
        <v>0</v>
      </c>
    </row>
    <row r="29" spans="1:5" ht="31" x14ac:dyDescent="0.35">
      <c r="A29" s="80" t="s">
        <v>82</v>
      </c>
      <c r="B29" s="31">
        <f>'C.1 Federal Expenditures'!$AG$6</f>
        <v>0</v>
      </c>
      <c r="C29" s="31">
        <f>'C.2 State Expenditures'!$AG$6</f>
        <v>0</v>
      </c>
      <c r="D29" s="31">
        <f>'B. Total Expenditures'!$AG$6</f>
        <v>0</v>
      </c>
      <c r="E29" s="39">
        <f t="shared" si="0"/>
        <v>0</v>
      </c>
    </row>
    <row r="30" spans="1:5" ht="15.5" x14ac:dyDescent="0.35">
      <c r="A30" s="80" t="s">
        <v>120</v>
      </c>
      <c r="B30" s="31">
        <f>'C.1 Federal Expenditures'!$AH$6</f>
        <v>101577437</v>
      </c>
      <c r="C30" s="31">
        <f>'C.2 State Expenditures'!$AH$6</f>
        <v>123433328</v>
      </c>
      <c r="D30" s="31">
        <f>'B. Total Expenditures'!$AH$6</f>
        <v>225010765</v>
      </c>
      <c r="E30" s="39">
        <f t="shared" si="0"/>
        <v>0.63282209257464728</v>
      </c>
    </row>
    <row r="31" spans="1:5" ht="29" x14ac:dyDescent="0.35">
      <c r="A31" s="81" t="s">
        <v>121</v>
      </c>
      <c r="B31" s="31">
        <f>'C.1 Federal Expenditures'!$AI$6</f>
        <v>44917837</v>
      </c>
      <c r="C31" s="31">
        <f>'C.2 State Expenditures'!$AI$6</f>
        <v>61096056</v>
      </c>
      <c r="D31" s="31">
        <f>'B. Total Expenditures'!$AI$6</f>
        <v>106013893</v>
      </c>
      <c r="E31" s="39">
        <f t="shared" si="0"/>
        <v>0.29815432879509013</v>
      </c>
    </row>
    <row r="32" spans="1:5" x14ac:dyDescent="0.35">
      <c r="A32" s="81" t="s">
        <v>122</v>
      </c>
      <c r="B32" s="31">
        <f>'C.1 Federal Expenditures'!$AJ$6</f>
        <v>0</v>
      </c>
      <c r="C32" s="31">
        <f>'C.2 State Expenditures'!$AJ$6</f>
        <v>13930650</v>
      </c>
      <c r="D32" s="31">
        <f>'B. Total Expenditures'!$AJ$6</f>
        <v>13930650</v>
      </c>
      <c r="E32" s="39">
        <f t="shared" si="0"/>
        <v>3.9178672557844109E-2</v>
      </c>
    </row>
    <row r="33" spans="1:5" x14ac:dyDescent="0.35">
      <c r="A33" s="81" t="s">
        <v>123</v>
      </c>
      <c r="B33" s="31">
        <f>'C.1 Federal Expenditures'!$AK$6</f>
        <v>56659600</v>
      </c>
      <c r="C33" s="31">
        <f>'C.2 State Expenditures'!$AK$6</f>
        <v>48406622</v>
      </c>
      <c r="D33" s="31">
        <f>'B. Total Expenditures'!$AK$6</f>
        <v>105066222</v>
      </c>
      <c r="E33" s="39">
        <f t="shared" si="0"/>
        <v>0.29548909122171307</v>
      </c>
    </row>
    <row r="34" spans="1:5" ht="15.5" x14ac:dyDescent="0.35">
      <c r="A34" s="80" t="s">
        <v>124</v>
      </c>
      <c r="B34" s="31">
        <f>'C.1 Federal Expenditures'!$AL$6</f>
        <v>0</v>
      </c>
      <c r="C34" s="31">
        <f>'C.2 State Expenditures'!$AL$6</f>
        <v>0</v>
      </c>
      <c r="D34" s="31">
        <f>'B. Total Expenditures'!$AL$6</f>
        <v>0</v>
      </c>
      <c r="E34" s="39">
        <f t="shared" si="0"/>
        <v>0</v>
      </c>
    </row>
    <row r="35" spans="1:5" ht="15.5" x14ac:dyDescent="0.35">
      <c r="A35" s="80" t="s">
        <v>83</v>
      </c>
      <c r="B35" s="31">
        <f>'C.1 Federal Expenditures'!$AM$6</f>
        <v>23142994</v>
      </c>
      <c r="C35" s="31">
        <f>'C.2 State Expenditures'!$AM$6</f>
        <v>4680300</v>
      </c>
      <c r="D35" s="31">
        <f>'B. Total Expenditures'!$AM$6</f>
        <v>27823294</v>
      </c>
      <c r="E35" s="39">
        <f t="shared" si="0"/>
        <v>7.8250456734368368E-2</v>
      </c>
    </row>
    <row r="36" spans="1:5" x14ac:dyDescent="0.35">
      <c r="A36" s="81" t="s">
        <v>125</v>
      </c>
      <c r="B36" s="31">
        <f>'C.1 Federal Expenditures'!$AN$6</f>
        <v>14505708</v>
      </c>
      <c r="C36" s="31">
        <f>'C.2 State Expenditures'!$AN$6</f>
        <v>0</v>
      </c>
      <c r="D36" s="31">
        <f>'B. Total Expenditures'!$AN$6</f>
        <v>14505708</v>
      </c>
      <c r="E36" s="39">
        <f t="shared" si="0"/>
        <v>4.0795970320961321E-2</v>
      </c>
    </row>
    <row r="37" spans="1:5" x14ac:dyDescent="0.35">
      <c r="A37" s="81" t="s">
        <v>126</v>
      </c>
      <c r="B37" s="31">
        <f>'C.1 Federal Expenditures'!$AO$6</f>
        <v>4202497</v>
      </c>
      <c r="C37" s="31">
        <f>'C.2 State Expenditures'!$AO$6</f>
        <v>4680300</v>
      </c>
      <c r="D37" s="31">
        <f>'B. Total Expenditures'!$AO$6</f>
        <v>8882797</v>
      </c>
      <c r="E37" s="39">
        <f t="shared" si="0"/>
        <v>2.4982050016388323E-2</v>
      </c>
    </row>
    <row r="38" spans="1:5" x14ac:dyDescent="0.35">
      <c r="A38" s="81" t="s">
        <v>127</v>
      </c>
      <c r="B38" s="31">
        <f>'C.1 Federal Expenditures'!$AP$6</f>
        <v>4434789</v>
      </c>
      <c r="C38" s="31">
        <f>'C.2 State Expenditures'!$AP$6</f>
        <v>0</v>
      </c>
      <c r="D38" s="31">
        <f>'B. Total Expenditures'!$AP$6</f>
        <v>4434789</v>
      </c>
      <c r="E38" s="39">
        <f t="shared" si="0"/>
        <v>1.2472436397018727E-2</v>
      </c>
    </row>
    <row r="39" spans="1:5" ht="15.5" x14ac:dyDescent="0.35">
      <c r="A39" s="80" t="s">
        <v>77</v>
      </c>
      <c r="B39" s="31">
        <f>'C.1 Federal Expenditures'!$AQ$6</f>
        <v>0</v>
      </c>
      <c r="C39" s="31">
        <f>'C.2 State Expenditures'!$AQ$6</f>
        <v>0</v>
      </c>
      <c r="D39" s="31">
        <f>'B. Total Expenditures'!$AQ$6</f>
        <v>0</v>
      </c>
      <c r="E39" s="39">
        <f t="shared" si="0"/>
        <v>0</v>
      </c>
    </row>
    <row r="40" spans="1:5" ht="15.5" x14ac:dyDescent="0.35">
      <c r="A40" s="73" t="s">
        <v>130</v>
      </c>
      <c r="B40" s="95">
        <f>'C.1 Federal Expenditures'!$AR$6</f>
        <v>207512818</v>
      </c>
      <c r="C40" s="95">
        <f>'C.2 State Expenditures'!$AR$6</f>
        <v>128113628</v>
      </c>
      <c r="D40" s="95">
        <f>'B. Total Expenditures'!$AR$6</f>
        <v>335626446</v>
      </c>
      <c r="E40" s="75">
        <f t="shared" si="0"/>
        <v>0.94391852710296709</v>
      </c>
    </row>
    <row r="41" spans="1:5" ht="15.5" x14ac:dyDescent="0.35">
      <c r="A41" s="80" t="s">
        <v>78</v>
      </c>
      <c r="B41" s="31">
        <f>'C.1 Federal Expenditures'!$C$6</f>
        <v>0</v>
      </c>
      <c r="C41" s="94"/>
      <c r="D41" s="31">
        <f>'B. Total Expenditures'!$C$6</f>
        <v>0</v>
      </c>
      <c r="E41" s="39">
        <f t="shared" si="0"/>
        <v>0</v>
      </c>
    </row>
    <row r="42" spans="1:5" ht="15.5" x14ac:dyDescent="0.35">
      <c r="A42" s="80" t="s">
        <v>192</v>
      </c>
      <c r="B42" s="31">
        <f>'C.1 Federal Expenditures'!$D$6</f>
        <v>19940731</v>
      </c>
      <c r="C42" s="94"/>
      <c r="D42" s="31">
        <f>'B. Total Expenditures'!$D$6</f>
        <v>19940731</v>
      </c>
      <c r="E42" s="39">
        <f t="shared" si="0"/>
        <v>5.60814728970329E-2</v>
      </c>
    </row>
    <row r="43" spans="1:5" ht="15.5" x14ac:dyDescent="0.35">
      <c r="A43" s="82" t="s">
        <v>101</v>
      </c>
      <c r="B43" s="95">
        <f>B41+B42</f>
        <v>19940731</v>
      </c>
      <c r="C43" s="97"/>
      <c r="D43" s="95">
        <f>D41+D42</f>
        <v>19940731</v>
      </c>
      <c r="E43" s="75">
        <f t="shared" si="0"/>
        <v>5.60814728970329E-2</v>
      </c>
    </row>
    <row r="44" spans="1:5" ht="15.5" x14ac:dyDescent="0.35">
      <c r="A44" s="73" t="s">
        <v>59</v>
      </c>
      <c r="B44" s="74">
        <f>SUM(B41,B42, B3,B6,B10,B14,B18,B19,B22,B23,B24,B25,B26,B27,B28,B29,B30,B34,B35, B39)</f>
        <v>227453549</v>
      </c>
      <c r="C44" s="74">
        <f>SUM(C41,C42,C3,C6,C10,C14,C18,C19,C22,C23,C24,C25,C26,C27,C28,C29,C30,C34,C35, C39)</f>
        <v>128113628</v>
      </c>
      <c r="D44" s="74">
        <f>B44+C44</f>
        <v>355567177</v>
      </c>
      <c r="E44" s="75">
        <f t="shared" si="0"/>
        <v>1</v>
      </c>
    </row>
    <row r="45" spans="1:5" ht="15.5" x14ac:dyDescent="0.35">
      <c r="A45" s="80" t="s">
        <v>128</v>
      </c>
      <c r="B45" s="31">
        <f>'C.1 Federal Expenditures'!$AS$6</f>
        <v>0</v>
      </c>
      <c r="C45" s="94"/>
      <c r="D45" s="31">
        <f>'B. Total Expenditures'!$AS$6</f>
        <v>0</v>
      </c>
      <c r="E45" s="96"/>
    </row>
    <row r="46" spans="1:5" ht="15.5" x14ac:dyDescent="0.35">
      <c r="A46" s="80" t="s">
        <v>129</v>
      </c>
      <c r="B46" s="31">
        <f>'C.1 Federal Expenditures'!$AT$6</f>
        <v>38785649</v>
      </c>
      <c r="C46" s="94"/>
      <c r="D46" s="31">
        <f>'B. Total Expenditures'!$AT$6</f>
        <v>38785649</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286</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Expenditures'!$G$7</f>
        <v>4256954</v>
      </c>
      <c r="C3" s="31">
        <f>'C.2 State Expenditures'!$G$7</f>
        <v>0</v>
      </c>
      <c r="D3" s="31">
        <f>'B. Total Expenditures'!$G$7</f>
        <v>4256954</v>
      </c>
      <c r="E3" s="39">
        <f t="shared" ref="E3:E44" si="0">D3/($D$44)</f>
        <v>5.0600429256031809E-2</v>
      </c>
    </row>
    <row r="4" spans="1:5" ht="43.5" x14ac:dyDescent="0.35">
      <c r="A4" s="81" t="s">
        <v>103</v>
      </c>
      <c r="B4" s="31">
        <f>'C.1 Federal Expenditures'!$H$7</f>
        <v>4256954</v>
      </c>
      <c r="C4" s="31">
        <f>'C.2 State Expenditures'!$H$7</f>
        <v>0</v>
      </c>
      <c r="D4" s="31">
        <f>'B. Total Expenditures'!$H$7</f>
        <v>4256954</v>
      </c>
      <c r="E4" s="39">
        <f t="shared" si="0"/>
        <v>5.0600429256031809E-2</v>
      </c>
    </row>
    <row r="5" spans="1:5" ht="43.5" x14ac:dyDescent="0.35">
      <c r="A5" s="81" t="s">
        <v>102</v>
      </c>
      <c r="B5" s="31">
        <f>'C.1 Federal Expenditures'!$I$7</f>
        <v>0</v>
      </c>
      <c r="C5" s="31">
        <f>'C.2 State Expenditures'!$I$7</f>
        <v>0</v>
      </c>
      <c r="D5" s="31">
        <f>'B. Total Expenditures'!$I$7</f>
        <v>0</v>
      </c>
      <c r="E5" s="39">
        <f t="shared" si="0"/>
        <v>0</v>
      </c>
    </row>
    <row r="6" spans="1:5" ht="31" x14ac:dyDescent="0.35">
      <c r="A6" s="80" t="s">
        <v>75</v>
      </c>
      <c r="B6" s="31">
        <f>'C.1 Federal Expenditures'!$J$7</f>
        <v>0</v>
      </c>
      <c r="C6" s="94"/>
      <c r="D6" s="31">
        <f>'B. Total Expenditures'!$J$7</f>
        <v>0</v>
      </c>
      <c r="E6" s="39">
        <f t="shared" si="0"/>
        <v>0</v>
      </c>
    </row>
    <row r="7" spans="1:5" x14ac:dyDescent="0.35">
      <c r="A7" s="81" t="s">
        <v>104</v>
      </c>
      <c r="B7" s="31">
        <f>'C.1 Federal Expenditures'!$K$7</f>
        <v>0</v>
      </c>
      <c r="C7" s="94"/>
      <c r="D7" s="31">
        <f>'B. Total Expenditures'!$K$7</f>
        <v>0</v>
      </c>
      <c r="E7" s="39">
        <f t="shared" si="0"/>
        <v>0</v>
      </c>
    </row>
    <row r="8" spans="1:5" x14ac:dyDescent="0.35">
      <c r="A8" s="81" t="s">
        <v>105</v>
      </c>
      <c r="B8" s="31">
        <f>'C.1 Federal Expenditures'!$L$7</f>
        <v>0</v>
      </c>
      <c r="C8" s="94"/>
      <c r="D8" s="31">
        <f>'B. Total Expenditures'!$L$7</f>
        <v>0</v>
      </c>
      <c r="E8" s="39">
        <f t="shared" si="0"/>
        <v>0</v>
      </c>
    </row>
    <row r="9" spans="1:5" ht="29" x14ac:dyDescent="0.35">
      <c r="A9" s="81" t="s">
        <v>106</v>
      </c>
      <c r="B9" s="31">
        <f>'C.1 Federal Expenditures'!$M$7</f>
        <v>0</v>
      </c>
      <c r="C9" s="94"/>
      <c r="D9" s="31">
        <f>'B. Total Expenditures'!$M$7</f>
        <v>0</v>
      </c>
      <c r="E9" s="39">
        <f t="shared" si="0"/>
        <v>0</v>
      </c>
    </row>
    <row r="10" spans="1:5" ht="31" x14ac:dyDescent="0.35">
      <c r="A10" s="80" t="s">
        <v>74</v>
      </c>
      <c r="B10" s="31">
        <f>'C.1 Federal Expenditures'!$N$7</f>
        <v>5902112</v>
      </c>
      <c r="C10" s="94"/>
      <c r="D10" s="31">
        <f>'B. Total Expenditures'!$N$7</f>
        <v>5902112</v>
      </c>
      <c r="E10" s="39">
        <f t="shared" si="0"/>
        <v>7.0155656067032071E-2</v>
      </c>
    </row>
    <row r="11" spans="1:5" x14ac:dyDescent="0.35">
      <c r="A11" s="81" t="s">
        <v>107</v>
      </c>
      <c r="B11" s="31">
        <f>'C.1 Federal Expenditures'!$O$7</f>
        <v>0</v>
      </c>
      <c r="C11" s="94"/>
      <c r="D11" s="31">
        <f>'B. Total Expenditures'!$O$7</f>
        <v>0</v>
      </c>
      <c r="E11" s="39">
        <f t="shared" si="0"/>
        <v>0</v>
      </c>
    </row>
    <row r="12" spans="1:5" x14ac:dyDescent="0.35">
      <c r="A12" s="81" t="s">
        <v>108</v>
      </c>
      <c r="B12" s="31">
        <f>'C.1 Federal Expenditures'!$P$7</f>
        <v>0</v>
      </c>
      <c r="C12" s="94"/>
      <c r="D12" s="31">
        <f>'B. Total Expenditures'!$P$7</f>
        <v>0</v>
      </c>
      <c r="E12" s="39">
        <f t="shared" si="0"/>
        <v>0</v>
      </c>
    </row>
    <row r="13" spans="1:5" ht="29" x14ac:dyDescent="0.35">
      <c r="A13" s="81" t="s">
        <v>109</v>
      </c>
      <c r="B13" s="31">
        <f>'C.1 Federal Expenditures'!$Q$7</f>
        <v>5902112</v>
      </c>
      <c r="C13" s="94"/>
      <c r="D13" s="31">
        <f>'B. Total Expenditures'!$Q$7</f>
        <v>5902112</v>
      </c>
      <c r="E13" s="39">
        <f t="shared" si="0"/>
        <v>7.0155656067032071E-2</v>
      </c>
    </row>
    <row r="14" spans="1:5" ht="31" x14ac:dyDescent="0.35">
      <c r="A14" s="80" t="s">
        <v>110</v>
      </c>
      <c r="B14" s="31">
        <f>'C.1 Federal Expenditures'!$R$7</f>
        <v>12439267</v>
      </c>
      <c r="C14" s="31">
        <f>'C.2 State Expenditures'!$R$7</f>
        <v>0</v>
      </c>
      <c r="D14" s="31">
        <f>'B. Total Expenditures'!$R$7</f>
        <v>12439267</v>
      </c>
      <c r="E14" s="39">
        <f t="shared" si="0"/>
        <v>0.14785977246415888</v>
      </c>
    </row>
    <row r="15" spans="1:5" x14ac:dyDescent="0.35">
      <c r="A15" s="81" t="s">
        <v>111</v>
      </c>
      <c r="B15" s="31">
        <f>'C.1 Federal Expenditures'!$S$7</f>
        <v>18400</v>
      </c>
      <c r="C15" s="31">
        <f>'C.2 State Expenditures'!$S$7</f>
        <v>0</v>
      </c>
      <c r="D15" s="31">
        <f>'B. Total Expenditures'!$S$7</f>
        <v>18400</v>
      </c>
      <c r="E15" s="39">
        <f t="shared" si="0"/>
        <v>2.1871222905180213E-4</v>
      </c>
    </row>
    <row r="16" spans="1:5" x14ac:dyDescent="0.35">
      <c r="A16" s="81" t="s">
        <v>112</v>
      </c>
      <c r="B16" s="31">
        <f>'C.1 Federal Expenditures'!$T$7</f>
        <v>4403236</v>
      </c>
      <c r="C16" s="31">
        <f>'C.2 State Expenditures'!$T$7</f>
        <v>0</v>
      </c>
      <c r="D16" s="31">
        <f>'B. Total Expenditures'!$T$7</f>
        <v>4403236</v>
      </c>
      <c r="E16" s="39">
        <f t="shared" si="0"/>
        <v>5.2339215250062014E-2</v>
      </c>
    </row>
    <row r="17" spans="1:5" x14ac:dyDescent="0.35">
      <c r="A17" s="81" t="s">
        <v>113</v>
      </c>
      <c r="B17" s="31">
        <f>'C.1 Federal Expenditures'!$U$7</f>
        <v>8017631</v>
      </c>
      <c r="C17" s="31">
        <f>'C.2 State Expenditures'!$U$7</f>
        <v>0</v>
      </c>
      <c r="D17" s="31">
        <f>'B. Total Expenditures'!$U$7</f>
        <v>8017631</v>
      </c>
      <c r="E17" s="39">
        <f t="shared" si="0"/>
        <v>9.530184498504507E-2</v>
      </c>
    </row>
    <row r="18" spans="1:5" ht="15.5" x14ac:dyDescent="0.35">
      <c r="A18" s="80" t="s">
        <v>114</v>
      </c>
      <c r="B18" s="31">
        <f>'C.1 Federal Expenditures'!$V$7</f>
        <v>883579</v>
      </c>
      <c r="C18" s="31">
        <f>'C.2 State Expenditures'!$V$7</f>
        <v>0</v>
      </c>
      <c r="D18" s="31">
        <f>'B. Total Expenditures'!$V$7</f>
        <v>883579</v>
      </c>
      <c r="E18" s="39">
        <f t="shared" si="0"/>
        <v>1.0502691990943601E-2</v>
      </c>
    </row>
    <row r="19" spans="1:5" ht="15.5" x14ac:dyDescent="0.35">
      <c r="A19" s="80" t="s">
        <v>79</v>
      </c>
      <c r="B19" s="31">
        <f>'C.1 Federal Expenditures'!$W$7</f>
        <v>7798126</v>
      </c>
      <c r="C19" s="31">
        <f>'C.2 State Expenditures'!$W$7</f>
        <v>26741967</v>
      </c>
      <c r="D19" s="31">
        <f>'B. Total Expenditures'!$W$7</f>
        <v>34540093</v>
      </c>
      <c r="E19" s="39">
        <f t="shared" si="0"/>
        <v>0.41056199628731238</v>
      </c>
    </row>
    <row r="20" spans="1:5" ht="29" x14ac:dyDescent="0.35">
      <c r="A20" s="81" t="s">
        <v>116</v>
      </c>
      <c r="B20" s="31">
        <f>'C.1 Federal Expenditures'!$X$7</f>
        <v>7798126</v>
      </c>
      <c r="C20" s="31">
        <f>'C.2 State Expenditures'!$X$7</f>
        <v>0</v>
      </c>
      <c r="D20" s="31">
        <f>'B. Total Expenditures'!$X$7</f>
        <v>7798126</v>
      </c>
      <c r="E20" s="39">
        <f t="shared" si="0"/>
        <v>9.2692691298196392E-2</v>
      </c>
    </row>
    <row r="21" spans="1:5" x14ac:dyDescent="0.35">
      <c r="A21" s="81" t="s">
        <v>115</v>
      </c>
      <c r="B21" s="31">
        <f>'C.1 Federal Expenditures'!$Y$7</f>
        <v>0</v>
      </c>
      <c r="C21" s="31">
        <f>'C.2 State Expenditures'!$Y$7</f>
        <v>26741967</v>
      </c>
      <c r="D21" s="31">
        <f>'B. Total Expenditures'!$Y$7</f>
        <v>26741967</v>
      </c>
      <c r="E21" s="39">
        <f t="shared" si="0"/>
        <v>0.31786930498911597</v>
      </c>
    </row>
    <row r="22" spans="1:5" ht="31" x14ac:dyDescent="0.35">
      <c r="A22" s="80" t="s">
        <v>80</v>
      </c>
      <c r="B22" s="31">
        <f>'C.1 Federal Expenditures'!$Z$7</f>
        <v>0</v>
      </c>
      <c r="C22" s="31">
        <f>'C.2 State Expenditures'!$Z$7</f>
        <v>0</v>
      </c>
      <c r="D22" s="31">
        <f>'B. Total Expenditures'!$Z$7</f>
        <v>0</v>
      </c>
      <c r="E22" s="39">
        <f t="shared" si="0"/>
        <v>0</v>
      </c>
    </row>
    <row r="23" spans="1:5" ht="31" x14ac:dyDescent="0.35">
      <c r="A23" s="80" t="s">
        <v>76</v>
      </c>
      <c r="B23" s="31">
        <f>'C.1 Federal Expenditures'!$AA$7</f>
        <v>0</v>
      </c>
      <c r="C23" s="31">
        <f>'C.2 State Expenditures'!$AA$7</f>
        <v>0</v>
      </c>
      <c r="D23" s="31">
        <f>'B. Total Expenditures'!$AA$7</f>
        <v>0</v>
      </c>
      <c r="E23" s="39">
        <f t="shared" si="0"/>
        <v>0</v>
      </c>
    </row>
    <row r="24" spans="1:5" ht="31" x14ac:dyDescent="0.35">
      <c r="A24" s="80" t="s">
        <v>81</v>
      </c>
      <c r="B24" s="31">
        <f>'C.1 Federal Expenditures'!$AB$7</f>
        <v>0</v>
      </c>
      <c r="C24" s="31">
        <f>'C.2 State Expenditures'!$AB$7</f>
        <v>0</v>
      </c>
      <c r="D24" s="31">
        <f>'B. Total Expenditures'!$AB$7</f>
        <v>0</v>
      </c>
      <c r="E24" s="39">
        <f t="shared" si="0"/>
        <v>0</v>
      </c>
    </row>
    <row r="25" spans="1:5" ht="15.5" x14ac:dyDescent="0.35">
      <c r="A25" s="80" t="s">
        <v>61</v>
      </c>
      <c r="B25" s="31">
        <f>'C.1 Federal Expenditures'!$AC$7</f>
        <v>0</v>
      </c>
      <c r="C25" s="31">
        <f>'C.2 State Expenditures'!$AC$7</f>
        <v>0</v>
      </c>
      <c r="D25" s="31">
        <f>'B. Total Expenditures'!$AC$7</f>
        <v>0</v>
      </c>
      <c r="E25" s="39">
        <f t="shared" si="0"/>
        <v>0</v>
      </c>
    </row>
    <row r="26" spans="1:5" ht="15.5" x14ac:dyDescent="0.35">
      <c r="A26" s="80" t="s">
        <v>117</v>
      </c>
      <c r="B26" s="31">
        <f>'C.1 Federal Expenditures'!$AD$7</f>
        <v>0</v>
      </c>
      <c r="C26" s="31">
        <f>'C.2 State Expenditures'!$AD$7</f>
        <v>0</v>
      </c>
      <c r="D26" s="31">
        <f>'B. Total Expenditures'!$AD$7</f>
        <v>0</v>
      </c>
      <c r="E26" s="39">
        <f t="shared" si="0"/>
        <v>0</v>
      </c>
    </row>
    <row r="27" spans="1:5" s="8" customFormat="1" ht="15.5" x14ac:dyDescent="0.35">
      <c r="A27" s="80" t="s">
        <v>118</v>
      </c>
      <c r="B27" s="31">
        <f>'C.1 Federal Expenditures'!$AE$7</f>
        <v>1563613</v>
      </c>
      <c r="C27" s="31">
        <f>'C.2 State Expenditures'!$AE$7</f>
        <v>0</v>
      </c>
      <c r="D27" s="31">
        <f>'B. Total Expenditures'!$AE$7</f>
        <v>1563613</v>
      </c>
      <c r="E27" s="39">
        <f t="shared" si="0"/>
        <v>1.858593938067258E-2</v>
      </c>
    </row>
    <row r="28" spans="1:5" ht="31" x14ac:dyDescent="0.35">
      <c r="A28" s="80" t="s">
        <v>119</v>
      </c>
      <c r="B28" s="31">
        <f>'C.1 Federal Expenditures'!$AF$7</f>
        <v>2383684</v>
      </c>
      <c r="C28" s="31">
        <f>'C.2 State Expenditures'!$AF$7</f>
        <v>0</v>
      </c>
      <c r="D28" s="31">
        <f>'B. Total Expenditures'!$AF$7</f>
        <v>2383684</v>
      </c>
      <c r="E28" s="39">
        <f t="shared" si="0"/>
        <v>2.8333741358430212E-2</v>
      </c>
    </row>
    <row r="29" spans="1:5" ht="31" x14ac:dyDescent="0.35">
      <c r="A29" s="80" t="s">
        <v>82</v>
      </c>
      <c r="B29" s="31">
        <f>'C.1 Federal Expenditures'!$AG$7</f>
        <v>6213879</v>
      </c>
      <c r="C29" s="31">
        <f>'C.2 State Expenditures'!$AG$7</f>
        <v>0</v>
      </c>
      <c r="D29" s="31">
        <f>'B. Total Expenditures'!$AG$7</f>
        <v>6213879</v>
      </c>
      <c r="E29" s="39">
        <f t="shared" si="0"/>
        <v>7.3861485171096919E-2</v>
      </c>
    </row>
    <row r="30" spans="1:5" ht="15.5" x14ac:dyDescent="0.35">
      <c r="A30" s="80" t="s">
        <v>120</v>
      </c>
      <c r="B30" s="31">
        <f>'C.1 Federal Expenditures'!$AH$7</f>
        <v>913373</v>
      </c>
      <c r="C30" s="31">
        <f>'C.2 State Expenditures'!$AH$7</f>
        <v>0</v>
      </c>
      <c r="D30" s="31">
        <f>'B. Total Expenditures'!$AH$7</f>
        <v>913373</v>
      </c>
      <c r="E30" s="39">
        <f t="shared" si="0"/>
        <v>1.0856839390528896E-2</v>
      </c>
    </row>
    <row r="31" spans="1:5" ht="29" x14ac:dyDescent="0.35">
      <c r="A31" s="81" t="s">
        <v>121</v>
      </c>
      <c r="B31" s="31">
        <f>'C.1 Federal Expenditures'!$AI$7</f>
        <v>913373</v>
      </c>
      <c r="C31" s="31">
        <f>'C.2 State Expenditures'!$AI$7</f>
        <v>0</v>
      </c>
      <c r="D31" s="31">
        <f>'B. Total Expenditures'!$AI$7</f>
        <v>913373</v>
      </c>
      <c r="E31" s="39">
        <f t="shared" si="0"/>
        <v>1.0856839390528896E-2</v>
      </c>
    </row>
    <row r="32" spans="1:5" x14ac:dyDescent="0.35">
      <c r="A32" s="81" t="s">
        <v>122</v>
      </c>
      <c r="B32" s="31">
        <f>'C.1 Federal Expenditures'!$AJ$7</f>
        <v>0</v>
      </c>
      <c r="C32" s="31">
        <f>'C.2 State Expenditures'!$AJ$7</f>
        <v>0</v>
      </c>
      <c r="D32" s="31">
        <f>'B. Total Expenditures'!$AJ$7</f>
        <v>0</v>
      </c>
      <c r="E32" s="39">
        <f t="shared" si="0"/>
        <v>0</v>
      </c>
    </row>
    <row r="33" spans="1:5" x14ac:dyDescent="0.35">
      <c r="A33" s="81" t="s">
        <v>123</v>
      </c>
      <c r="B33" s="31">
        <f>'C.1 Federal Expenditures'!$AK$7</f>
        <v>0</v>
      </c>
      <c r="C33" s="31">
        <f>'C.2 State Expenditures'!$AK$7</f>
        <v>0</v>
      </c>
      <c r="D33" s="31">
        <f>'B. Total Expenditures'!$AK$7</f>
        <v>0</v>
      </c>
      <c r="E33" s="39">
        <f t="shared" si="0"/>
        <v>0</v>
      </c>
    </row>
    <row r="34" spans="1:5" ht="15.5" x14ac:dyDescent="0.35">
      <c r="A34" s="80" t="s">
        <v>124</v>
      </c>
      <c r="B34" s="31">
        <f>'C.1 Federal Expenditures'!$AL$7</f>
        <v>0</v>
      </c>
      <c r="C34" s="31">
        <f>'C.2 State Expenditures'!$AL$7</f>
        <v>0</v>
      </c>
      <c r="D34" s="31">
        <f>'B. Total Expenditures'!$AL$7</f>
        <v>0</v>
      </c>
      <c r="E34" s="39">
        <f t="shared" si="0"/>
        <v>0</v>
      </c>
    </row>
    <row r="35" spans="1:5" ht="15.5" x14ac:dyDescent="0.35">
      <c r="A35" s="80" t="s">
        <v>83</v>
      </c>
      <c r="B35" s="31">
        <f>'C.1 Federal Expenditures'!$AM$7</f>
        <v>11912121</v>
      </c>
      <c r="C35" s="31">
        <f>'C.2 State Expenditures'!$AM$7</f>
        <v>3120137</v>
      </c>
      <c r="D35" s="31">
        <f>'B. Total Expenditures'!$AM$7</f>
        <v>15032258</v>
      </c>
      <c r="E35" s="39">
        <f t="shared" si="0"/>
        <v>0.17868144863379268</v>
      </c>
    </row>
    <row r="36" spans="1:5" x14ac:dyDescent="0.35">
      <c r="A36" s="81" t="s">
        <v>125</v>
      </c>
      <c r="B36" s="31">
        <f>'C.1 Federal Expenditures'!$AN$7</f>
        <v>9383396</v>
      </c>
      <c r="C36" s="31">
        <f>'C.2 State Expenditures'!$AN$7</f>
        <v>3120137</v>
      </c>
      <c r="D36" s="31">
        <f>'B. Total Expenditures'!$AN$7</f>
        <v>12503533</v>
      </c>
      <c r="E36" s="39">
        <f t="shared" si="0"/>
        <v>0.14862367247025907</v>
      </c>
    </row>
    <row r="37" spans="1:5" x14ac:dyDescent="0.35">
      <c r="A37" s="81" t="s">
        <v>126</v>
      </c>
      <c r="B37" s="31">
        <f>'C.1 Federal Expenditures'!$AO$7</f>
        <v>48071</v>
      </c>
      <c r="C37" s="31">
        <f>'C.2 State Expenditures'!$AO$7</f>
        <v>0</v>
      </c>
      <c r="D37" s="31">
        <f>'B. Total Expenditures'!$AO$7</f>
        <v>48071</v>
      </c>
      <c r="E37" s="39">
        <f t="shared" si="0"/>
        <v>5.7139758493202064E-4</v>
      </c>
    </row>
    <row r="38" spans="1:5" x14ac:dyDescent="0.35">
      <c r="A38" s="81" t="s">
        <v>127</v>
      </c>
      <c r="B38" s="31">
        <f>'C.1 Federal Expenditures'!$AP$7</f>
        <v>2480654</v>
      </c>
      <c r="C38" s="31">
        <f>'C.2 State Expenditures'!$AP$7</f>
        <v>0</v>
      </c>
      <c r="D38" s="31">
        <f>'B. Total Expenditures'!$AP$7</f>
        <v>2480654</v>
      </c>
      <c r="E38" s="39">
        <f t="shared" si="0"/>
        <v>2.9486378578601584E-2</v>
      </c>
    </row>
    <row r="39" spans="1:5" ht="15.5" x14ac:dyDescent="0.35">
      <c r="A39" s="80" t="s">
        <v>77</v>
      </c>
      <c r="B39" s="31">
        <f>'C.1 Federal Expenditures'!$AQ$7</f>
        <v>0</v>
      </c>
      <c r="C39" s="31">
        <f>'C.2 State Expenditures'!$AQ$7</f>
        <v>0</v>
      </c>
      <c r="D39" s="31">
        <f>'B. Total Expenditures'!$AQ$7</f>
        <v>0</v>
      </c>
      <c r="E39" s="39">
        <f t="shared" si="0"/>
        <v>0</v>
      </c>
    </row>
    <row r="40" spans="1:5" ht="15.5" x14ac:dyDescent="0.35">
      <c r="A40" s="73" t="s">
        <v>130</v>
      </c>
      <c r="B40" s="95">
        <f>'C.1 Federal Expenditures'!$AR$7</f>
        <v>54266708</v>
      </c>
      <c r="C40" s="95">
        <f>'C.2 State Expenditures'!$AR$7</f>
        <v>29862104</v>
      </c>
      <c r="D40" s="95">
        <f>'B. Total Expenditures'!$AR$7</f>
        <v>84128812</v>
      </c>
      <c r="E40" s="75">
        <f t="shared" si="0"/>
        <v>1</v>
      </c>
    </row>
    <row r="41" spans="1:5" ht="15.5" x14ac:dyDescent="0.35">
      <c r="A41" s="80" t="s">
        <v>78</v>
      </c>
      <c r="B41" s="31">
        <f>'C.1 Federal Expenditures'!$C$7</f>
        <v>0</v>
      </c>
      <c r="C41" s="94"/>
      <c r="D41" s="31">
        <f>'B. Total Expenditures'!$C$7</f>
        <v>0</v>
      </c>
      <c r="E41" s="39">
        <f t="shared" si="0"/>
        <v>0</v>
      </c>
    </row>
    <row r="42" spans="1:5" ht="15.5" x14ac:dyDescent="0.35">
      <c r="A42" s="80" t="s">
        <v>192</v>
      </c>
      <c r="B42" s="31">
        <f>'C.1 Federal Expenditures'!$D$7</f>
        <v>0</v>
      </c>
      <c r="C42" s="94"/>
      <c r="D42" s="31">
        <f>'B. Total Expenditures'!$D$7</f>
        <v>0</v>
      </c>
      <c r="E42" s="39">
        <f t="shared" si="0"/>
        <v>0</v>
      </c>
    </row>
    <row r="43" spans="1:5" ht="15.5" x14ac:dyDescent="0.35">
      <c r="A43" s="82" t="s">
        <v>101</v>
      </c>
      <c r="B43" s="95">
        <f>B41+B42</f>
        <v>0</v>
      </c>
      <c r="C43" s="97"/>
      <c r="D43" s="95">
        <f>D41+D42</f>
        <v>0</v>
      </c>
      <c r="E43" s="75">
        <f t="shared" si="0"/>
        <v>0</v>
      </c>
    </row>
    <row r="44" spans="1:5" ht="15.5" x14ac:dyDescent="0.35">
      <c r="A44" s="73" t="s">
        <v>59</v>
      </c>
      <c r="B44" s="74">
        <f>SUM(B41,B42, B3,B6,B10,B14,B18,B19,B22,B23,B24,B25,B26,B27,B28,B29,B30,B34,B35, B39)</f>
        <v>54266708</v>
      </c>
      <c r="C44" s="74">
        <f>SUM(C41,C42,C3,C6,C10,C14,C18,C19,C22,C23,C24,C25,C26,C27,C28,C29,C30,C34,C35, C39)</f>
        <v>29862104</v>
      </c>
      <c r="D44" s="74">
        <f>B44+C44</f>
        <v>84128812</v>
      </c>
      <c r="E44" s="75">
        <f t="shared" si="0"/>
        <v>1</v>
      </c>
    </row>
    <row r="45" spans="1:5" ht="15.5" x14ac:dyDescent="0.35">
      <c r="A45" s="80" t="s">
        <v>128</v>
      </c>
      <c r="B45" s="31">
        <f>'C.1 Federal Expenditures'!$AS$7</f>
        <v>42772442</v>
      </c>
      <c r="C45" s="94"/>
      <c r="D45" s="31">
        <f>'B. Total Expenditures'!$AS$7</f>
        <v>42772442</v>
      </c>
      <c r="E45" s="96"/>
    </row>
    <row r="46" spans="1:5" ht="15.5" x14ac:dyDescent="0.35">
      <c r="A46" s="80" t="s">
        <v>129</v>
      </c>
      <c r="B46" s="31">
        <f>'C.1 Federal Expenditures'!$AT$7</f>
        <v>56405819</v>
      </c>
      <c r="C46" s="94"/>
      <c r="D46" s="31">
        <f>'B. Total Expenditures'!$AT$7</f>
        <v>56405819</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285</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Expenditures'!$G$8</f>
        <v>654463670</v>
      </c>
      <c r="C3" s="31">
        <f>'C.2 State Expenditures'!$G$8</f>
        <v>1943737827</v>
      </c>
      <c r="D3" s="31">
        <f>'B. Total Expenditures'!$G$8</f>
        <v>2598201497</v>
      </c>
      <c r="E3" s="39">
        <f t="shared" ref="E3:E44" si="0">D3/($D$44)</f>
        <v>0.38761523356057598</v>
      </c>
    </row>
    <row r="4" spans="1:5" ht="43.5" x14ac:dyDescent="0.35">
      <c r="A4" s="81" t="s">
        <v>103</v>
      </c>
      <c r="B4" s="31">
        <f>'C.1 Federal Expenditures'!$H$8</f>
        <v>631549442</v>
      </c>
      <c r="C4" s="31">
        <f>'C.2 State Expenditures'!$H$8</f>
        <v>1833017314</v>
      </c>
      <c r="D4" s="31">
        <f>'B. Total Expenditures'!$H$8</f>
        <v>2464566756</v>
      </c>
      <c r="E4" s="39">
        <f t="shared" si="0"/>
        <v>0.36767880391709706</v>
      </c>
    </row>
    <row r="5" spans="1:5" ht="43.5" x14ac:dyDescent="0.35">
      <c r="A5" s="81" t="s">
        <v>102</v>
      </c>
      <c r="B5" s="31">
        <f>'C.1 Federal Expenditures'!$I$8</f>
        <v>22914228</v>
      </c>
      <c r="C5" s="31">
        <f>'C.2 State Expenditures'!$I$8</f>
        <v>110720513</v>
      </c>
      <c r="D5" s="31">
        <f>'B. Total Expenditures'!$I$8</f>
        <v>133634741</v>
      </c>
      <c r="E5" s="39">
        <f t="shared" si="0"/>
        <v>1.9936429643478908E-2</v>
      </c>
    </row>
    <row r="6" spans="1:5" ht="31" x14ac:dyDescent="0.35">
      <c r="A6" s="80" t="s">
        <v>75</v>
      </c>
      <c r="B6" s="31">
        <f>'C.1 Federal Expenditures'!$J$8</f>
        <v>261118737</v>
      </c>
      <c r="C6" s="94"/>
      <c r="D6" s="31">
        <f>'B. Total Expenditures'!$J$8</f>
        <v>261118737</v>
      </c>
      <c r="E6" s="39">
        <f t="shared" si="0"/>
        <v>3.8955254373520827E-2</v>
      </c>
    </row>
    <row r="7" spans="1:5" x14ac:dyDescent="0.35">
      <c r="A7" s="81" t="s">
        <v>104</v>
      </c>
      <c r="B7" s="31">
        <f>'C.1 Federal Expenditures'!$K$8</f>
        <v>0</v>
      </c>
      <c r="C7" s="94"/>
      <c r="D7" s="31">
        <f>'B. Total Expenditures'!$K$8</f>
        <v>0</v>
      </c>
      <c r="E7" s="39">
        <f t="shared" si="0"/>
        <v>0</v>
      </c>
    </row>
    <row r="8" spans="1:5" x14ac:dyDescent="0.35">
      <c r="A8" s="81" t="s">
        <v>105</v>
      </c>
      <c r="B8" s="31">
        <f>'C.1 Federal Expenditures'!$L$8</f>
        <v>0</v>
      </c>
      <c r="C8" s="94"/>
      <c r="D8" s="31">
        <f>'B. Total Expenditures'!$L$8</f>
        <v>0</v>
      </c>
      <c r="E8" s="39">
        <f t="shared" si="0"/>
        <v>0</v>
      </c>
    </row>
    <row r="9" spans="1:5" ht="29" x14ac:dyDescent="0.35">
      <c r="A9" s="81" t="s">
        <v>106</v>
      </c>
      <c r="B9" s="31">
        <f>'C.1 Federal Expenditures'!$M$8</f>
        <v>261118737</v>
      </c>
      <c r="C9" s="94"/>
      <c r="D9" s="31">
        <f>'B. Total Expenditures'!$M$8</f>
        <v>261118737</v>
      </c>
      <c r="E9" s="39">
        <f t="shared" si="0"/>
        <v>3.8955254373520827E-2</v>
      </c>
    </row>
    <row r="10" spans="1:5" ht="31" x14ac:dyDescent="0.35">
      <c r="A10" s="80" t="s">
        <v>74</v>
      </c>
      <c r="B10" s="31">
        <f>'C.1 Federal Expenditures'!$N$8</f>
        <v>0</v>
      </c>
      <c r="C10" s="94"/>
      <c r="D10" s="31">
        <f>'B. Total Expenditures'!$N$8</f>
        <v>0</v>
      </c>
      <c r="E10" s="39">
        <f t="shared" si="0"/>
        <v>0</v>
      </c>
    </row>
    <row r="11" spans="1:5" x14ac:dyDescent="0.35">
      <c r="A11" s="81" t="s">
        <v>107</v>
      </c>
      <c r="B11" s="31">
        <f>'C.1 Federal Expenditures'!$O$8</f>
        <v>0</v>
      </c>
      <c r="C11" s="94"/>
      <c r="D11" s="31">
        <f>'B. Total Expenditures'!$O$8</f>
        <v>0</v>
      </c>
      <c r="E11" s="39">
        <f t="shared" si="0"/>
        <v>0</v>
      </c>
    </row>
    <row r="12" spans="1:5" x14ac:dyDescent="0.35">
      <c r="A12" s="81" t="s">
        <v>108</v>
      </c>
      <c r="B12" s="31">
        <f>'C.1 Federal Expenditures'!$P$8</f>
        <v>0</v>
      </c>
      <c r="C12" s="94"/>
      <c r="D12" s="31">
        <f>'B. Total Expenditures'!$P$8</f>
        <v>0</v>
      </c>
      <c r="E12" s="39">
        <f t="shared" si="0"/>
        <v>0</v>
      </c>
    </row>
    <row r="13" spans="1:5" ht="29" x14ac:dyDescent="0.35">
      <c r="A13" s="81" t="s">
        <v>109</v>
      </c>
      <c r="B13" s="31">
        <f>'C.1 Federal Expenditures'!$Q$8</f>
        <v>0</v>
      </c>
      <c r="C13" s="94"/>
      <c r="D13" s="31">
        <f>'B. Total Expenditures'!$Q$8</f>
        <v>0</v>
      </c>
      <c r="E13" s="39">
        <f t="shared" si="0"/>
        <v>0</v>
      </c>
    </row>
    <row r="14" spans="1:5" ht="31" x14ac:dyDescent="0.35">
      <c r="A14" s="80" t="s">
        <v>110</v>
      </c>
      <c r="B14" s="31">
        <f>'C.1 Federal Expenditures'!$R$8</f>
        <v>1519097185</v>
      </c>
      <c r="C14" s="31">
        <f>'C.2 State Expenditures'!$R$8</f>
        <v>55399722</v>
      </c>
      <c r="D14" s="31">
        <f>'B. Total Expenditures'!$R$8</f>
        <v>1574496907</v>
      </c>
      <c r="E14" s="39">
        <f t="shared" si="0"/>
        <v>0.23489286225563646</v>
      </c>
    </row>
    <row r="15" spans="1:5" x14ac:dyDescent="0.35">
      <c r="A15" s="81" t="s">
        <v>111</v>
      </c>
      <c r="B15" s="31">
        <f>'C.1 Federal Expenditures'!$S$8</f>
        <v>13739325</v>
      </c>
      <c r="C15" s="31">
        <f>'C.2 State Expenditures'!$S$8</f>
        <v>8590394</v>
      </c>
      <c r="D15" s="31">
        <f>'B. Total Expenditures'!$S$8</f>
        <v>22329719</v>
      </c>
      <c r="E15" s="39">
        <f t="shared" si="0"/>
        <v>3.3312809862979732E-3</v>
      </c>
    </row>
    <row r="16" spans="1:5" x14ac:dyDescent="0.35">
      <c r="A16" s="81" t="s">
        <v>112</v>
      </c>
      <c r="B16" s="31">
        <f>'C.1 Federal Expenditures'!$T$8</f>
        <v>961685733</v>
      </c>
      <c r="C16" s="31">
        <f>'C.2 State Expenditures'!$T$8</f>
        <v>25000122</v>
      </c>
      <c r="D16" s="31">
        <f>'B. Total Expenditures'!$T$8</f>
        <v>986685855</v>
      </c>
      <c r="E16" s="39">
        <f t="shared" si="0"/>
        <v>0.1471996950884451</v>
      </c>
    </row>
    <row r="17" spans="1:5" x14ac:dyDescent="0.35">
      <c r="A17" s="81" t="s">
        <v>113</v>
      </c>
      <c r="B17" s="31">
        <f>'C.1 Federal Expenditures'!$U$8</f>
        <v>543672127</v>
      </c>
      <c r="C17" s="31">
        <f>'C.2 State Expenditures'!$U$8</f>
        <v>21809206</v>
      </c>
      <c r="D17" s="31">
        <f>'B. Total Expenditures'!$U$8</f>
        <v>565481333</v>
      </c>
      <c r="E17" s="39">
        <f t="shared" si="0"/>
        <v>8.4361886180893395E-2</v>
      </c>
    </row>
    <row r="18" spans="1:5" ht="15.5" x14ac:dyDescent="0.35">
      <c r="A18" s="80" t="s">
        <v>114</v>
      </c>
      <c r="B18" s="31">
        <f>'C.1 Federal Expenditures'!$V$8</f>
        <v>161874069</v>
      </c>
      <c r="C18" s="31">
        <f>'C.2 State Expenditures'!$V$8</f>
        <v>8567047</v>
      </c>
      <c r="D18" s="31">
        <f>'B. Total Expenditures'!$V$8</f>
        <v>170441116</v>
      </c>
      <c r="E18" s="39">
        <f t="shared" si="0"/>
        <v>2.5427424725506277E-2</v>
      </c>
    </row>
    <row r="19" spans="1:5" ht="15.5" x14ac:dyDescent="0.35">
      <c r="A19" s="80" t="s">
        <v>79</v>
      </c>
      <c r="B19" s="31">
        <f>'C.1 Federal Expenditures'!$W$8</f>
        <v>147783008</v>
      </c>
      <c r="C19" s="31">
        <f>'C.2 State Expenditures'!$W$8</f>
        <v>615191631</v>
      </c>
      <c r="D19" s="31">
        <f>'B. Total Expenditures'!$W$8</f>
        <v>762974639</v>
      </c>
      <c r="E19" s="39">
        <f t="shared" si="0"/>
        <v>0.11382511835138902</v>
      </c>
    </row>
    <row r="20" spans="1:5" ht="29" x14ac:dyDescent="0.35">
      <c r="A20" s="81" t="s">
        <v>116</v>
      </c>
      <c r="B20" s="31">
        <f>'C.1 Federal Expenditures'!$X$8</f>
        <v>147783008</v>
      </c>
      <c r="C20" s="31">
        <f>'C.2 State Expenditures'!$X$8</f>
        <v>615090758</v>
      </c>
      <c r="D20" s="31">
        <f>'B. Total Expenditures'!$X$8</f>
        <v>762873766</v>
      </c>
      <c r="E20" s="39">
        <f t="shared" si="0"/>
        <v>0.11381006951414523</v>
      </c>
    </row>
    <row r="21" spans="1:5" x14ac:dyDescent="0.35">
      <c r="A21" s="81" t="s">
        <v>115</v>
      </c>
      <c r="B21" s="31">
        <f>'C.1 Federal Expenditures'!$Y$8</f>
        <v>0</v>
      </c>
      <c r="C21" s="31">
        <f>'C.2 State Expenditures'!$Y$8</f>
        <v>100873</v>
      </c>
      <c r="D21" s="31">
        <f>'B. Total Expenditures'!$Y$8</f>
        <v>100873</v>
      </c>
      <c r="E21" s="39">
        <f t="shared" si="0"/>
        <v>1.5048837243802103E-5</v>
      </c>
    </row>
    <row r="22" spans="1:5" ht="31" x14ac:dyDescent="0.35">
      <c r="A22" s="80" t="s">
        <v>80</v>
      </c>
      <c r="B22" s="31">
        <f>'C.1 Federal Expenditures'!$Z$8</f>
        <v>0</v>
      </c>
      <c r="C22" s="31">
        <f>'C.2 State Expenditures'!$Z$8</f>
        <v>4400</v>
      </c>
      <c r="D22" s="31">
        <f>'B. Total Expenditures'!$Z$8</f>
        <v>4400</v>
      </c>
      <c r="E22" s="39">
        <f t="shared" si="0"/>
        <v>6.5641830690798586E-7</v>
      </c>
    </row>
    <row r="23" spans="1:5" ht="31" x14ac:dyDescent="0.35">
      <c r="A23" s="80" t="s">
        <v>76</v>
      </c>
      <c r="B23" s="31">
        <f>'C.1 Federal Expenditures'!$AA$8</f>
        <v>0</v>
      </c>
      <c r="C23" s="31">
        <f>'C.2 State Expenditures'!$AA$8</f>
        <v>0</v>
      </c>
      <c r="D23" s="31">
        <f>'B. Total Expenditures'!$AA$8</f>
        <v>0</v>
      </c>
      <c r="E23" s="39">
        <f t="shared" si="0"/>
        <v>0</v>
      </c>
    </row>
    <row r="24" spans="1:5" ht="31" x14ac:dyDescent="0.35">
      <c r="A24" s="80" t="s">
        <v>81</v>
      </c>
      <c r="B24" s="31">
        <f>'C.1 Federal Expenditures'!$AB$8</f>
        <v>0</v>
      </c>
      <c r="C24" s="31">
        <f>'C.2 State Expenditures'!$AB$8</f>
        <v>0</v>
      </c>
      <c r="D24" s="31">
        <f>'B. Total Expenditures'!$AB$8</f>
        <v>0</v>
      </c>
      <c r="E24" s="39">
        <f t="shared" si="0"/>
        <v>0</v>
      </c>
    </row>
    <row r="25" spans="1:5" ht="15.5" x14ac:dyDescent="0.35">
      <c r="A25" s="80" t="s">
        <v>61</v>
      </c>
      <c r="B25" s="31">
        <f>'C.1 Federal Expenditures'!$AC$8</f>
        <v>153558</v>
      </c>
      <c r="C25" s="31">
        <f>'C.2 State Expenditures'!$AC$8</f>
        <v>432188</v>
      </c>
      <c r="D25" s="31">
        <f>'B. Total Expenditures'!$AC$8</f>
        <v>585746</v>
      </c>
      <c r="E25" s="39">
        <f t="shared" si="0"/>
        <v>8.7385090363210246E-5</v>
      </c>
    </row>
    <row r="26" spans="1:5" ht="15.5" x14ac:dyDescent="0.35">
      <c r="A26" s="80" t="s">
        <v>117</v>
      </c>
      <c r="B26" s="31">
        <f>'C.1 Federal Expenditures'!$AD$8</f>
        <v>36288408</v>
      </c>
      <c r="C26" s="31">
        <f>'C.2 State Expenditures'!$AD$8</f>
        <v>95484830</v>
      </c>
      <c r="D26" s="31">
        <f>'B. Total Expenditures'!$AD$8</f>
        <v>131773238</v>
      </c>
      <c r="E26" s="39">
        <f t="shared" si="0"/>
        <v>1.9658719496305242E-2</v>
      </c>
    </row>
    <row r="27" spans="1:5" s="8" customFormat="1" ht="15.5" x14ac:dyDescent="0.35">
      <c r="A27" s="80" t="s">
        <v>118</v>
      </c>
      <c r="B27" s="31">
        <f>'C.1 Federal Expenditures'!$AE$8</f>
        <v>0</v>
      </c>
      <c r="C27" s="31">
        <f>'C.2 State Expenditures'!$AE$8</f>
        <v>666076</v>
      </c>
      <c r="D27" s="31">
        <f>'B. Total Expenditures'!$AE$8</f>
        <v>666076</v>
      </c>
      <c r="E27" s="39">
        <f t="shared" si="0"/>
        <v>9.936920004364627E-5</v>
      </c>
    </row>
    <row r="28" spans="1:5" ht="31" x14ac:dyDescent="0.35">
      <c r="A28" s="80" t="s">
        <v>119</v>
      </c>
      <c r="B28" s="31">
        <f>'C.1 Federal Expenditures'!$AF$8</f>
        <v>14965281</v>
      </c>
      <c r="C28" s="31">
        <f>'C.2 State Expenditures'!$AF$8</f>
        <v>16792428</v>
      </c>
      <c r="D28" s="31">
        <f>'B. Total Expenditures'!$AF$8</f>
        <v>31757709</v>
      </c>
      <c r="E28" s="39">
        <f t="shared" si="0"/>
        <v>4.7378049029673875E-3</v>
      </c>
    </row>
    <row r="29" spans="1:5" ht="31" x14ac:dyDescent="0.35">
      <c r="A29" s="80" t="s">
        <v>82</v>
      </c>
      <c r="B29" s="31">
        <f>'C.1 Federal Expenditures'!$AG$8</f>
        <v>0</v>
      </c>
      <c r="C29" s="31">
        <f>'C.2 State Expenditures'!$AG$8</f>
        <v>1845608</v>
      </c>
      <c r="D29" s="31">
        <f>'B. Total Expenditures'!$AG$8</f>
        <v>1845608</v>
      </c>
      <c r="E29" s="39">
        <f t="shared" si="0"/>
        <v>2.7533883603996227E-4</v>
      </c>
    </row>
    <row r="30" spans="1:5" ht="15.5" x14ac:dyDescent="0.35">
      <c r="A30" s="80" t="s">
        <v>120</v>
      </c>
      <c r="B30" s="31">
        <f>'C.1 Federal Expenditures'!$AH$8</f>
        <v>0</v>
      </c>
      <c r="C30" s="31">
        <f>'C.2 State Expenditures'!$AH$8</f>
        <v>62141</v>
      </c>
      <c r="D30" s="31">
        <f>'B. Total Expenditures'!$AH$8</f>
        <v>62141</v>
      </c>
      <c r="E30" s="39">
        <f t="shared" si="0"/>
        <v>9.2705659112657154E-6</v>
      </c>
    </row>
    <row r="31" spans="1:5" ht="29" x14ac:dyDescent="0.35">
      <c r="A31" s="81" t="s">
        <v>121</v>
      </c>
      <c r="B31" s="31">
        <f>'C.1 Federal Expenditures'!$AI$8</f>
        <v>0</v>
      </c>
      <c r="C31" s="31">
        <f>'C.2 State Expenditures'!$AI$8</f>
        <v>62141</v>
      </c>
      <c r="D31" s="31">
        <f>'B. Total Expenditures'!$AI$8</f>
        <v>62141</v>
      </c>
      <c r="E31" s="39">
        <f t="shared" si="0"/>
        <v>9.2705659112657154E-6</v>
      </c>
    </row>
    <row r="32" spans="1:5" x14ac:dyDescent="0.35">
      <c r="A32" s="81" t="s">
        <v>122</v>
      </c>
      <c r="B32" s="31">
        <f>'C.1 Federal Expenditures'!$AJ$8</f>
        <v>0</v>
      </c>
      <c r="C32" s="31">
        <f>'C.2 State Expenditures'!$AJ$8</f>
        <v>0</v>
      </c>
      <c r="D32" s="31">
        <f>'B. Total Expenditures'!$AJ$8</f>
        <v>0</v>
      </c>
      <c r="E32" s="39">
        <f t="shared" si="0"/>
        <v>0</v>
      </c>
    </row>
    <row r="33" spans="1:5" x14ac:dyDescent="0.35">
      <c r="A33" s="81" t="s">
        <v>123</v>
      </c>
      <c r="B33" s="31">
        <f>'C.1 Federal Expenditures'!$AK$8</f>
        <v>0</v>
      </c>
      <c r="C33" s="31">
        <f>'C.2 State Expenditures'!$AK$8</f>
        <v>0</v>
      </c>
      <c r="D33" s="31">
        <f>'B. Total Expenditures'!$AK$8</f>
        <v>0</v>
      </c>
      <c r="E33" s="39">
        <f t="shared" si="0"/>
        <v>0</v>
      </c>
    </row>
    <row r="34" spans="1:5" ht="15.5" x14ac:dyDescent="0.35">
      <c r="A34" s="80" t="s">
        <v>124</v>
      </c>
      <c r="B34" s="31">
        <f>'C.1 Federal Expenditures'!$AL$8</f>
        <v>27022931</v>
      </c>
      <c r="C34" s="31">
        <f>'C.2 State Expenditures'!$AL$8</f>
        <v>2929559</v>
      </c>
      <c r="D34" s="31">
        <f>'B. Total Expenditures'!$AL$8</f>
        <v>29952490</v>
      </c>
      <c r="E34" s="39">
        <f t="shared" si="0"/>
        <v>4.468491539426904E-3</v>
      </c>
    </row>
    <row r="35" spans="1:5" ht="15.5" x14ac:dyDescent="0.35">
      <c r="A35" s="80" t="s">
        <v>83</v>
      </c>
      <c r="B35" s="31">
        <f>'C.1 Federal Expenditures'!$AM$8</f>
        <v>612150170</v>
      </c>
      <c r="C35" s="31">
        <f>'C.2 State Expenditures'!$AM$8</f>
        <v>168998600</v>
      </c>
      <c r="D35" s="31">
        <f>'B. Total Expenditures'!$AM$8</f>
        <v>781148770</v>
      </c>
      <c r="E35" s="39">
        <f t="shared" si="0"/>
        <v>0.11653644387423992</v>
      </c>
    </row>
    <row r="36" spans="1:5" x14ac:dyDescent="0.35">
      <c r="A36" s="81" t="s">
        <v>125</v>
      </c>
      <c r="B36" s="31">
        <f>'C.1 Federal Expenditures'!$AN$8</f>
        <v>334004030</v>
      </c>
      <c r="C36" s="31">
        <f>'C.2 State Expenditures'!$AN$8</f>
        <v>128727561</v>
      </c>
      <c r="D36" s="31">
        <f>'B. Total Expenditures'!$AN$8</f>
        <v>462731591</v>
      </c>
      <c r="E36" s="39">
        <f t="shared" si="0"/>
        <v>6.9033065344786038E-2</v>
      </c>
    </row>
    <row r="37" spans="1:5" x14ac:dyDescent="0.35">
      <c r="A37" s="81" t="s">
        <v>126</v>
      </c>
      <c r="B37" s="31">
        <f>'C.1 Federal Expenditures'!$AO$8</f>
        <v>195688900</v>
      </c>
      <c r="C37" s="31">
        <f>'C.2 State Expenditures'!$AO$8</f>
        <v>35566408</v>
      </c>
      <c r="D37" s="31">
        <f>'B. Total Expenditures'!$AO$8</f>
        <v>231255308</v>
      </c>
      <c r="E37" s="39">
        <f t="shared" si="0"/>
        <v>3.4500049486555634E-2</v>
      </c>
    </row>
    <row r="38" spans="1:5" x14ac:dyDescent="0.35">
      <c r="A38" s="81" t="s">
        <v>127</v>
      </c>
      <c r="B38" s="31">
        <f>'C.1 Federal Expenditures'!$AP$8</f>
        <v>82457240</v>
      </c>
      <c r="C38" s="31">
        <f>'C.2 State Expenditures'!$AP$8</f>
        <v>4704631</v>
      </c>
      <c r="D38" s="31">
        <f>'B. Total Expenditures'!$AP$8</f>
        <v>87161871</v>
      </c>
      <c r="E38" s="39">
        <f t="shared" si="0"/>
        <v>1.3003329042898243E-2</v>
      </c>
    </row>
    <row r="39" spans="1:5" ht="15.5" x14ac:dyDescent="0.35">
      <c r="A39" s="80" t="s">
        <v>77</v>
      </c>
      <c r="B39" s="31">
        <f>'C.1 Federal Expenditures'!$AQ$8</f>
        <v>0</v>
      </c>
      <c r="C39" s="31">
        <f>'C.2 State Expenditures'!$AQ$8</f>
        <v>208349</v>
      </c>
      <c r="D39" s="31">
        <f>'B. Total Expenditures'!$AQ$8</f>
        <v>208349</v>
      </c>
      <c r="E39" s="39">
        <f t="shared" si="0"/>
        <v>3.1082749505902714E-5</v>
      </c>
    </row>
    <row r="40" spans="1:5" ht="15.5" x14ac:dyDescent="0.35">
      <c r="A40" s="73" t="s">
        <v>130</v>
      </c>
      <c r="B40" s="95">
        <f>'C.1 Federal Expenditures'!$AR$8</f>
        <v>3434917017</v>
      </c>
      <c r="C40" s="95">
        <f>'C.2 State Expenditures'!$AR$8</f>
        <v>2910320406</v>
      </c>
      <c r="D40" s="95">
        <f>'B. Total Expenditures'!$AR$8</f>
        <v>6345237423</v>
      </c>
      <c r="E40" s="75">
        <f t="shared" si="0"/>
        <v>0.94662045593973887</v>
      </c>
    </row>
    <row r="41" spans="1:5" ht="15.5" x14ac:dyDescent="0.35">
      <c r="A41" s="80" t="s">
        <v>78</v>
      </c>
      <c r="B41" s="31">
        <f>'C.1 Federal Expenditures'!$C$8</f>
        <v>0</v>
      </c>
      <c r="C41" s="94"/>
      <c r="D41" s="31">
        <f>'B. Total Expenditures'!$C$8</f>
        <v>0</v>
      </c>
      <c r="E41" s="39">
        <f t="shared" si="0"/>
        <v>0</v>
      </c>
    </row>
    <row r="42" spans="1:5" ht="15.5" x14ac:dyDescent="0.35">
      <c r="A42" s="80" t="s">
        <v>192</v>
      </c>
      <c r="B42" s="31">
        <f>'C.1 Federal Expenditures'!$D$8</f>
        <v>357805368</v>
      </c>
      <c r="C42" s="94"/>
      <c r="D42" s="31">
        <f>'B. Total Expenditures'!$D$8</f>
        <v>357805368</v>
      </c>
      <c r="E42" s="39">
        <f t="shared" si="0"/>
        <v>5.3379544060261096E-2</v>
      </c>
    </row>
    <row r="43" spans="1:5" ht="15.5" x14ac:dyDescent="0.35">
      <c r="A43" s="82" t="s">
        <v>101</v>
      </c>
      <c r="B43" s="95">
        <f>B41+B42</f>
        <v>357805368</v>
      </c>
      <c r="C43" s="97"/>
      <c r="D43" s="95">
        <f>D41+D42</f>
        <v>357805368</v>
      </c>
      <c r="E43" s="75">
        <f t="shared" si="0"/>
        <v>5.3379544060261096E-2</v>
      </c>
    </row>
    <row r="44" spans="1:5" ht="15.5" x14ac:dyDescent="0.35">
      <c r="A44" s="73" t="s">
        <v>59</v>
      </c>
      <c r="B44" s="74">
        <f>SUM(B41,B42, B3,B6,B10,B14,B18,B19,B22,B23,B24,B25,B26,B27,B28,B29,B30,B34,B35, B39)</f>
        <v>3792722385</v>
      </c>
      <c r="C44" s="74">
        <f>SUM(C41,C42,C3,C6,C10,C14,C18,C19,C22,C23,C24,C25,C26,C27,C28,C29,C30,C34,C35, C39)</f>
        <v>2910320406</v>
      </c>
      <c r="D44" s="74">
        <f>B44+C44</f>
        <v>6703042791</v>
      </c>
      <c r="E44" s="75">
        <f t="shared" si="0"/>
        <v>1</v>
      </c>
    </row>
    <row r="45" spans="1:5" ht="15.5" x14ac:dyDescent="0.35">
      <c r="A45" s="80" t="s">
        <v>128</v>
      </c>
      <c r="B45" s="31">
        <f>'C.1 Federal Expenditures'!$AS$8</f>
        <v>100860421</v>
      </c>
      <c r="C45" s="94"/>
      <c r="D45" s="31">
        <f>'B. Total Expenditures'!$AS$8</f>
        <v>100860421</v>
      </c>
      <c r="E45" s="96"/>
    </row>
    <row r="46" spans="1:5" ht="15.5" x14ac:dyDescent="0.35">
      <c r="A46" s="80" t="s">
        <v>129</v>
      </c>
      <c r="B46" s="31">
        <f>'C.1 Federal Expenditures'!$AT$8</f>
        <v>0</v>
      </c>
      <c r="C46" s="94"/>
      <c r="D46" s="31">
        <f>'B. Total Expenditures'!$AT$8</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284</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Expenditures'!$G$9</f>
        <v>75591736</v>
      </c>
      <c r="C3" s="31">
        <f>'C.2 State Expenditures'!$G$9</f>
        <v>5010478</v>
      </c>
      <c r="D3" s="31">
        <f>'B. Total Expenditures'!$G$9</f>
        <v>80602214</v>
      </c>
      <c r="E3" s="39">
        <f t="shared" ref="E3:E44" si="0">D3/($D$44)</f>
        <v>0.1783402533867488</v>
      </c>
    </row>
    <row r="4" spans="1:5" ht="43.5" x14ac:dyDescent="0.35">
      <c r="A4" s="81" t="s">
        <v>103</v>
      </c>
      <c r="B4" s="31">
        <f>'C.1 Federal Expenditures'!$H$9</f>
        <v>75591736</v>
      </c>
      <c r="C4" s="31">
        <f>'C.2 State Expenditures'!$H$9</f>
        <v>5010478</v>
      </c>
      <c r="D4" s="31">
        <f>'B. Total Expenditures'!$H$9</f>
        <v>80602214</v>
      </c>
      <c r="E4" s="39">
        <f t="shared" si="0"/>
        <v>0.1783402533867488</v>
      </c>
    </row>
    <row r="5" spans="1:5" ht="43.5" x14ac:dyDescent="0.35">
      <c r="A5" s="81" t="s">
        <v>102</v>
      </c>
      <c r="B5" s="31">
        <f>'C.1 Federal Expenditures'!$I$9</f>
        <v>0</v>
      </c>
      <c r="C5" s="31">
        <f>'C.2 State Expenditures'!$I$9</f>
        <v>0</v>
      </c>
      <c r="D5" s="31">
        <f>'B. Total Expenditures'!$I$9</f>
        <v>0</v>
      </c>
      <c r="E5" s="39">
        <f t="shared" si="0"/>
        <v>0</v>
      </c>
    </row>
    <row r="6" spans="1:5" ht="31" x14ac:dyDescent="0.35">
      <c r="A6" s="80" t="s">
        <v>75</v>
      </c>
      <c r="B6" s="31">
        <f>'C.1 Federal Expenditures'!$J$9</f>
        <v>0</v>
      </c>
      <c r="C6" s="94"/>
      <c r="D6" s="31">
        <f>'B. Total Expenditures'!$J$9</f>
        <v>0</v>
      </c>
      <c r="E6" s="39">
        <f t="shared" si="0"/>
        <v>0</v>
      </c>
    </row>
    <row r="7" spans="1:5" x14ac:dyDescent="0.35">
      <c r="A7" s="81" t="s">
        <v>104</v>
      </c>
      <c r="B7" s="31">
        <f>'C.1 Federal Expenditures'!$K$9</f>
        <v>0</v>
      </c>
      <c r="C7" s="94"/>
      <c r="D7" s="31">
        <f>'B. Total Expenditures'!$K$9</f>
        <v>0</v>
      </c>
      <c r="E7" s="39">
        <f t="shared" si="0"/>
        <v>0</v>
      </c>
    </row>
    <row r="8" spans="1:5" x14ac:dyDescent="0.35">
      <c r="A8" s="81" t="s">
        <v>105</v>
      </c>
      <c r="B8" s="31">
        <f>'C.1 Federal Expenditures'!$L$9</f>
        <v>0</v>
      </c>
      <c r="C8" s="94"/>
      <c r="D8" s="31">
        <f>'B. Total Expenditures'!$L$9</f>
        <v>0</v>
      </c>
      <c r="E8" s="39">
        <f t="shared" si="0"/>
        <v>0</v>
      </c>
    </row>
    <row r="9" spans="1:5" ht="29" x14ac:dyDescent="0.35">
      <c r="A9" s="81" t="s">
        <v>106</v>
      </c>
      <c r="B9" s="31">
        <f>'C.1 Federal Expenditures'!$M$9</f>
        <v>0</v>
      </c>
      <c r="C9" s="94"/>
      <c r="D9" s="31">
        <f>'B. Total Expenditures'!$M$9</f>
        <v>0</v>
      </c>
      <c r="E9" s="39">
        <f t="shared" si="0"/>
        <v>0</v>
      </c>
    </row>
    <row r="10" spans="1:5" ht="31" x14ac:dyDescent="0.35">
      <c r="A10" s="80" t="s">
        <v>74</v>
      </c>
      <c r="B10" s="31">
        <f>'C.1 Federal Expenditures'!$N$9</f>
        <v>0</v>
      </c>
      <c r="C10" s="94"/>
      <c r="D10" s="31">
        <f>'B. Total Expenditures'!$N$9</f>
        <v>0</v>
      </c>
      <c r="E10" s="39">
        <f t="shared" si="0"/>
        <v>0</v>
      </c>
    </row>
    <row r="11" spans="1:5" x14ac:dyDescent="0.35">
      <c r="A11" s="81" t="s">
        <v>107</v>
      </c>
      <c r="B11" s="31">
        <f>'C.1 Federal Expenditures'!$O$9</f>
        <v>0</v>
      </c>
      <c r="C11" s="94"/>
      <c r="D11" s="31">
        <f>'B. Total Expenditures'!$O$9</f>
        <v>0</v>
      </c>
      <c r="E11" s="39">
        <f t="shared" si="0"/>
        <v>0</v>
      </c>
    </row>
    <row r="12" spans="1:5" x14ac:dyDescent="0.35">
      <c r="A12" s="81" t="s">
        <v>108</v>
      </c>
      <c r="B12" s="31">
        <f>'C.1 Federal Expenditures'!$P$9</f>
        <v>0</v>
      </c>
      <c r="C12" s="94"/>
      <c r="D12" s="31">
        <f>'B. Total Expenditures'!$P$9</f>
        <v>0</v>
      </c>
      <c r="E12" s="39">
        <f t="shared" si="0"/>
        <v>0</v>
      </c>
    </row>
    <row r="13" spans="1:5" ht="29" x14ac:dyDescent="0.35">
      <c r="A13" s="81" t="s">
        <v>109</v>
      </c>
      <c r="B13" s="31">
        <f>'C.1 Federal Expenditures'!$Q$9</f>
        <v>0</v>
      </c>
      <c r="C13" s="94"/>
      <c r="D13" s="31">
        <f>'B. Total Expenditures'!$Q$9</f>
        <v>0</v>
      </c>
      <c r="E13" s="39">
        <f t="shared" si="0"/>
        <v>0</v>
      </c>
    </row>
    <row r="14" spans="1:5" ht="31" x14ac:dyDescent="0.35">
      <c r="A14" s="80" t="s">
        <v>110</v>
      </c>
      <c r="B14" s="31">
        <f>'C.1 Federal Expenditures'!$R$9</f>
        <v>8260018</v>
      </c>
      <c r="C14" s="31">
        <f>'C.2 State Expenditures'!$R$9</f>
        <v>212709</v>
      </c>
      <c r="D14" s="31">
        <f>'B. Total Expenditures'!$R$9</f>
        <v>8472727</v>
      </c>
      <c r="E14" s="39">
        <f t="shared" si="0"/>
        <v>1.8746734178502193E-2</v>
      </c>
    </row>
    <row r="15" spans="1:5" x14ac:dyDescent="0.35">
      <c r="A15" s="81" t="s">
        <v>111</v>
      </c>
      <c r="B15" s="31">
        <f>'C.1 Federal Expenditures'!$S$9</f>
        <v>3074352</v>
      </c>
      <c r="C15" s="31">
        <f>'C.2 State Expenditures'!$S$9</f>
        <v>0</v>
      </c>
      <c r="D15" s="31">
        <f>'B. Total Expenditures'!$S$9</f>
        <v>3074352</v>
      </c>
      <c r="E15" s="39">
        <f t="shared" si="0"/>
        <v>6.8023034042223448E-3</v>
      </c>
    </row>
    <row r="16" spans="1:5" x14ac:dyDescent="0.35">
      <c r="A16" s="81" t="s">
        <v>112</v>
      </c>
      <c r="B16" s="31">
        <f>'C.1 Federal Expenditures'!$T$9</f>
        <v>2243336</v>
      </c>
      <c r="C16" s="31">
        <f>'C.2 State Expenditures'!$T$9</f>
        <v>952</v>
      </c>
      <c r="D16" s="31">
        <f>'B. Total Expenditures'!$T$9</f>
        <v>2244288</v>
      </c>
      <c r="E16" s="39">
        <f t="shared" si="0"/>
        <v>4.9657059121581909E-3</v>
      </c>
    </row>
    <row r="17" spans="1:5" x14ac:dyDescent="0.35">
      <c r="A17" s="81" t="s">
        <v>113</v>
      </c>
      <c r="B17" s="31">
        <f>'C.1 Federal Expenditures'!$U$9</f>
        <v>2942330</v>
      </c>
      <c r="C17" s="31">
        <f>'C.2 State Expenditures'!$U$9</f>
        <v>211757</v>
      </c>
      <c r="D17" s="31">
        <f>'B. Total Expenditures'!$U$9</f>
        <v>3154087</v>
      </c>
      <c r="E17" s="39">
        <f t="shared" si="0"/>
        <v>6.9787248621216574E-3</v>
      </c>
    </row>
    <row r="18" spans="1:5" ht="15.5" x14ac:dyDescent="0.35">
      <c r="A18" s="80" t="s">
        <v>114</v>
      </c>
      <c r="B18" s="31">
        <f>'C.1 Federal Expenditures'!$V$9</f>
        <v>6874434</v>
      </c>
      <c r="C18" s="31">
        <f>'C.2 State Expenditures'!$V$9</f>
        <v>407698</v>
      </c>
      <c r="D18" s="31">
        <f>'B. Total Expenditures'!$V$9</f>
        <v>7282132</v>
      </c>
      <c r="E18" s="39">
        <f t="shared" si="0"/>
        <v>1.6112426714181224E-2</v>
      </c>
    </row>
    <row r="19" spans="1:5" ht="15.5" x14ac:dyDescent="0.35">
      <c r="A19" s="80" t="s">
        <v>79</v>
      </c>
      <c r="B19" s="31">
        <f>'C.1 Federal Expenditures'!$W$9</f>
        <v>581228</v>
      </c>
      <c r="C19" s="31">
        <f>'C.2 State Expenditures'!$W$9</f>
        <v>101707150</v>
      </c>
      <c r="D19" s="31">
        <f>'B. Total Expenditures'!$W$9</f>
        <v>102288378</v>
      </c>
      <c r="E19" s="39">
        <f t="shared" si="0"/>
        <v>0.2263230046142348</v>
      </c>
    </row>
    <row r="20" spans="1:5" ht="29" x14ac:dyDescent="0.35">
      <c r="A20" s="81" t="s">
        <v>116</v>
      </c>
      <c r="B20" s="31">
        <f>'C.1 Federal Expenditures'!$X$9</f>
        <v>477857</v>
      </c>
      <c r="C20" s="31">
        <f>'C.2 State Expenditures'!$X$9</f>
        <v>10612762</v>
      </c>
      <c r="D20" s="31">
        <f>'B. Total Expenditures'!$X$9</f>
        <v>11090619</v>
      </c>
      <c r="E20" s="39">
        <f t="shared" si="0"/>
        <v>2.4539075349417704E-2</v>
      </c>
    </row>
    <row r="21" spans="1:5" x14ac:dyDescent="0.35">
      <c r="A21" s="81" t="s">
        <v>115</v>
      </c>
      <c r="B21" s="31">
        <f>'C.1 Federal Expenditures'!$Y$9</f>
        <v>103371</v>
      </c>
      <c r="C21" s="31">
        <f>'C.2 State Expenditures'!$Y$9</f>
        <v>91094388</v>
      </c>
      <c r="D21" s="31">
        <f>'B. Total Expenditures'!$Y$9</f>
        <v>91197759</v>
      </c>
      <c r="E21" s="39">
        <f t="shared" si="0"/>
        <v>0.20178392926481711</v>
      </c>
    </row>
    <row r="22" spans="1:5" ht="31" x14ac:dyDescent="0.35">
      <c r="A22" s="80" t="s">
        <v>80</v>
      </c>
      <c r="B22" s="31">
        <f>'C.1 Federal Expenditures'!$Z$9</f>
        <v>38392</v>
      </c>
      <c r="C22" s="31">
        <f>'C.2 State Expenditures'!$Z$9</f>
        <v>0</v>
      </c>
      <c r="D22" s="31">
        <f>'B. Total Expenditures'!$Z$9</f>
        <v>38392</v>
      </c>
      <c r="E22" s="39">
        <f t="shared" si="0"/>
        <v>8.4946041408044443E-5</v>
      </c>
    </row>
    <row r="23" spans="1:5" ht="31" x14ac:dyDescent="0.35">
      <c r="A23" s="80" t="s">
        <v>76</v>
      </c>
      <c r="B23" s="31">
        <f>'C.1 Federal Expenditures'!$AA$9</f>
        <v>0</v>
      </c>
      <c r="C23" s="31">
        <f>'C.2 State Expenditures'!$AA$9</f>
        <v>72077347</v>
      </c>
      <c r="D23" s="31">
        <f>'B. Total Expenditures'!$AA$9</f>
        <v>72077347</v>
      </c>
      <c r="E23" s="39">
        <f t="shared" si="0"/>
        <v>0.15947815437705742</v>
      </c>
    </row>
    <row r="24" spans="1:5" ht="31" x14ac:dyDescent="0.35">
      <c r="A24" s="80" t="s">
        <v>81</v>
      </c>
      <c r="B24" s="31">
        <f>'C.1 Federal Expenditures'!$AB$9</f>
        <v>0</v>
      </c>
      <c r="C24" s="31">
        <f>'C.2 State Expenditures'!$AB$9</f>
        <v>0</v>
      </c>
      <c r="D24" s="31">
        <f>'B. Total Expenditures'!$AB$9</f>
        <v>0</v>
      </c>
      <c r="E24" s="39">
        <f t="shared" si="0"/>
        <v>0</v>
      </c>
    </row>
    <row r="25" spans="1:5" ht="15.5" x14ac:dyDescent="0.35">
      <c r="A25" s="80" t="s">
        <v>61</v>
      </c>
      <c r="B25" s="31">
        <f>'C.1 Federal Expenditures'!$AC$9</f>
        <v>5823932</v>
      </c>
      <c r="C25" s="31">
        <f>'C.2 State Expenditures'!$AC$9</f>
        <v>15725478</v>
      </c>
      <c r="D25" s="31">
        <f>'B. Total Expenditures'!$AC$9</f>
        <v>21549410</v>
      </c>
      <c r="E25" s="39">
        <f t="shared" si="0"/>
        <v>4.7680169675425273E-2</v>
      </c>
    </row>
    <row r="26" spans="1:5" ht="15.5" x14ac:dyDescent="0.35">
      <c r="A26" s="80" t="s">
        <v>117</v>
      </c>
      <c r="B26" s="31">
        <f>'C.1 Federal Expenditures'!$AD$9</f>
        <v>2817438</v>
      </c>
      <c r="C26" s="31">
        <f>'C.2 State Expenditures'!$AD$9</f>
        <v>0</v>
      </c>
      <c r="D26" s="31">
        <f>'B. Total Expenditures'!$AD$9</f>
        <v>2817438</v>
      </c>
      <c r="E26" s="39">
        <f t="shared" si="0"/>
        <v>6.2338561422327033E-3</v>
      </c>
    </row>
    <row r="27" spans="1:5" s="8" customFormat="1" ht="15.5" x14ac:dyDescent="0.35">
      <c r="A27" s="80" t="s">
        <v>118</v>
      </c>
      <c r="B27" s="31">
        <f>'C.1 Federal Expenditures'!$AE$9</f>
        <v>995131</v>
      </c>
      <c r="C27" s="31">
        <f>'C.2 State Expenditures'!$AE$9</f>
        <v>0</v>
      </c>
      <c r="D27" s="31">
        <f>'B. Total Expenditures'!$AE$9</f>
        <v>995131</v>
      </c>
      <c r="E27" s="39">
        <f t="shared" si="0"/>
        <v>2.2018243158061232E-3</v>
      </c>
    </row>
    <row r="28" spans="1:5" ht="31" x14ac:dyDescent="0.35">
      <c r="A28" s="80" t="s">
        <v>119</v>
      </c>
      <c r="B28" s="31">
        <f>'C.1 Federal Expenditures'!$AF$9</f>
        <v>513793</v>
      </c>
      <c r="C28" s="31">
        <f>'C.2 State Expenditures'!$AF$9</f>
        <v>0</v>
      </c>
      <c r="D28" s="31">
        <f>'B. Total Expenditures'!$AF$9</f>
        <v>513793</v>
      </c>
      <c r="E28" s="39">
        <f t="shared" si="0"/>
        <v>1.1368170830684356E-3</v>
      </c>
    </row>
    <row r="29" spans="1:5" ht="31" x14ac:dyDescent="0.35">
      <c r="A29" s="80" t="s">
        <v>82</v>
      </c>
      <c r="B29" s="31">
        <f>'C.1 Federal Expenditures'!$AG$9</f>
        <v>646661</v>
      </c>
      <c r="C29" s="31">
        <f>'C.2 State Expenditures'!$AG$9</f>
        <v>0</v>
      </c>
      <c r="D29" s="31">
        <f>'B. Total Expenditures'!$AG$9</f>
        <v>646661</v>
      </c>
      <c r="E29" s="39">
        <f t="shared" si="0"/>
        <v>1.4308004814275743E-3</v>
      </c>
    </row>
    <row r="30" spans="1:5" ht="15.5" x14ac:dyDescent="0.35">
      <c r="A30" s="80" t="s">
        <v>120</v>
      </c>
      <c r="B30" s="31">
        <f>'C.1 Federal Expenditures'!$AH$9</f>
        <v>7594684</v>
      </c>
      <c r="C30" s="31">
        <f>'C.2 State Expenditures'!$AH$9</f>
        <v>45553395</v>
      </c>
      <c r="D30" s="31">
        <f>'B. Total Expenditures'!$AH$9</f>
        <v>53148079</v>
      </c>
      <c r="E30" s="39">
        <f t="shared" si="0"/>
        <v>0.11759530421681647</v>
      </c>
    </row>
    <row r="31" spans="1:5" ht="29" x14ac:dyDescent="0.35">
      <c r="A31" s="81" t="s">
        <v>121</v>
      </c>
      <c r="B31" s="31">
        <f>'C.1 Federal Expenditures'!$AI$9</f>
        <v>358696</v>
      </c>
      <c r="C31" s="31">
        <f>'C.2 State Expenditures'!$AI$9</f>
        <v>30210497</v>
      </c>
      <c r="D31" s="31">
        <f>'B. Total Expenditures'!$AI$9</f>
        <v>30569193</v>
      </c>
      <c r="E31" s="39">
        <f t="shared" si="0"/>
        <v>6.7637318566068513E-2</v>
      </c>
    </row>
    <row r="32" spans="1:5" x14ac:dyDescent="0.35">
      <c r="A32" s="81" t="s">
        <v>122</v>
      </c>
      <c r="B32" s="31">
        <f>'C.1 Federal Expenditures'!$AJ$9</f>
        <v>21214</v>
      </c>
      <c r="C32" s="31">
        <f>'C.2 State Expenditures'!$AJ$9</f>
        <v>0</v>
      </c>
      <c r="D32" s="31">
        <f>'B. Total Expenditures'!$AJ$9</f>
        <v>21214</v>
      </c>
      <c r="E32" s="39">
        <f t="shared" si="0"/>
        <v>4.6938042363780341E-5</v>
      </c>
    </row>
    <row r="33" spans="1:5" x14ac:dyDescent="0.35">
      <c r="A33" s="81" t="s">
        <v>123</v>
      </c>
      <c r="B33" s="31">
        <f>'C.1 Federal Expenditures'!$AK$9</f>
        <v>7214774</v>
      </c>
      <c r="C33" s="31">
        <f>'C.2 State Expenditures'!$AK$9</f>
        <v>15342898</v>
      </c>
      <c r="D33" s="31">
        <f>'B. Total Expenditures'!$AK$9</f>
        <v>22557672</v>
      </c>
      <c r="E33" s="39">
        <f t="shared" si="0"/>
        <v>4.9911047608384163E-2</v>
      </c>
    </row>
    <row r="34" spans="1:5" ht="15.5" x14ac:dyDescent="0.35">
      <c r="A34" s="80" t="s">
        <v>124</v>
      </c>
      <c r="B34" s="31">
        <f>'C.1 Federal Expenditures'!$AL$9</f>
        <v>508500</v>
      </c>
      <c r="C34" s="31">
        <f>'C.2 State Expenditures'!$AL$9</f>
        <v>9221841</v>
      </c>
      <c r="D34" s="31">
        <f>'B. Total Expenditures'!$AL$9</f>
        <v>9730341</v>
      </c>
      <c r="E34" s="39">
        <f t="shared" si="0"/>
        <v>2.1529327711512624E-2</v>
      </c>
    </row>
    <row r="35" spans="1:5" ht="15.5" x14ac:dyDescent="0.35">
      <c r="A35" s="80" t="s">
        <v>83</v>
      </c>
      <c r="B35" s="31">
        <f>'C.1 Federal Expenditures'!$AM$9</f>
        <v>51594145</v>
      </c>
      <c r="C35" s="31">
        <f>'C.2 State Expenditures'!$AM$9</f>
        <v>34628198</v>
      </c>
      <c r="D35" s="31">
        <f>'B. Total Expenditures'!$AM$9</f>
        <v>86222343</v>
      </c>
      <c r="E35" s="39">
        <f t="shared" si="0"/>
        <v>0.19077533649657771</v>
      </c>
    </row>
    <row r="36" spans="1:5" x14ac:dyDescent="0.35">
      <c r="A36" s="81" t="s">
        <v>125</v>
      </c>
      <c r="B36" s="31">
        <f>'C.1 Federal Expenditures'!$AN$9</f>
        <v>16958139</v>
      </c>
      <c r="C36" s="31">
        <f>'C.2 State Expenditures'!$AN$9</f>
        <v>3540139</v>
      </c>
      <c r="D36" s="31">
        <f>'B. Total Expenditures'!$AN$9</f>
        <v>20498278</v>
      </c>
      <c r="E36" s="39">
        <f t="shared" si="0"/>
        <v>4.5354437689664684E-2</v>
      </c>
    </row>
    <row r="37" spans="1:5" x14ac:dyDescent="0.35">
      <c r="A37" s="81" t="s">
        <v>126</v>
      </c>
      <c r="B37" s="31">
        <f>'C.1 Federal Expenditures'!$AO$9</f>
        <v>32181907</v>
      </c>
      <c r="C37" s="31">
        <f>'C.2 State Expenditures'!$AO$9</f>
        <v>2310798</v>
      </c>
      <c r="D37" s="31">
        <f>'B. Total Expenditures'!$AO$9</f>
        <v>34492705</v>
      </c>
      <c r="E37" s="39">
        <f t="shared" si="0"/>
        <v>7.6318471223313755E-2</v>
      </c>
    </row>
    <row r="38" spans="1:5" x14ac:dyDescent="0.35">
      <c r="A38" s="81" t="s">
        <v>127</v>
      </c>
      <c r="B38" s="31">
        <f>'C.1 Federal Expenditures'!$AP$9</f>
        <v>2454099</v>
      </c>
      <c r="C38" s="31">
        <f>'C.2 State Expenditures'!$AP$9</f>
        <v>28777261</v>
      </c>
      <c r="D38" s="31">
        <f>'B. Total Expenditures'!$AP$9</f>
        <v>31231360</v>
      </c>
      <c r="E38" s="39">
        <f t="shared" si="0"/>
        <v>6.910242758359926E-2</v>
      </c>
    </row>
    <row r="39" spans="1:5" ht="15.5" x14ac:dyDescent="0.35">
      <c r="A39" s="80" t="s">
        <v>77</v>
      </c>
      <c r="B39" s="31">
        <f>'C.1 Federal Expenditures'!$AQ$9</f>
        <v>0</v>
      </c>
      <c r="C39" s="31">
        <f>'C.2 State Expenditures'!$AQ$9</f>
        <v>0</v>
      </c>
      <c r="D39" s="31">
        <f>'B. Total Expenditures'!$AQ$9</f>
        <v>0</v>
      </c>
      <c r="E39" s="39">
        <f t="shared" si="0"/>
        <v>0</v>
      </c>
    </row>
    <row r="40" spans="1:5" ht="15.5" x14ac:dyDescent="0.35">
      <c r="A40" s="73" t="s">
        <v>130</v>
      </c>
      <c r="B40" s="95">
        <f>'C.1 Federal Expenditures'!$AR$9</f>
        <v>161840092</v>
      </c>
      <c r="C40" s="95">
        <f>'C.2 State Expenditures'!$AR$9</f>
        <v>284544294</v>
      </c>
      <c r="D40" s="95">
        <f>'B. Total Expenditures'!$AR$9</f>
        <v>446384386</v>
      </c>
      <c r="E40" s="75">
        <f t="shared" si="0"/>
        <v>0.98766895543499933</v>
      </c>
    </row>
    <row r="41" spans="1:5" ht="15.5" x14ac:dyDescent="0.35">
      <c r="A41" s="80" t="s">
        <v>78</v>
      </c>
      <c r="B41" s="31">
        <f>'C.1 Federal Expenditures'!$C$9</f>
        <v>4147001</v>
      </c>
      <c r="C41" s="94"/>
      <c r="D41" s="31">
        <f>'B. Total Expenditures'!$C$9</f>
        <v>4147001</v>
      </c>
      <c r="E41" s="39">
        <f t="shared" si="0"/>
        <v>9.1756438493749148E-3</v>
      </c>
    </row>
    <row r="42" spans="1:5" ht="15.5" x14ac:dyDescent="0.35">
      <c r="A42" s="80" t="s">
        <v>192</v>
      </c>
      <c r="B42" s="31">
        <f>'C.1 Federal Expenditures'!$D$9</f>
        <v>1426107</v>
      </c>
      <c r="C42" s="94"/>
      <c r="D42" s="31">
        <f>'B. Total Expenditures'!$D$9</f>
        <v>1426107</v>
      </c>
      <c r="E42" s="39">
        <f t="shared" si="0"/>
        <v>3.1554007156257046E-3</v>
      </c>
    </row>
    <row r="43" spans="1:5" ht="15.5" x14ac:dyDescent="0.35">
      <c r="A43" s="82" t="s">
        <v>101</v>
      </c>
      <c r="B43" s="95">
        <f>B41+B42</f>
        <v>5573108</v>
      </c>
      <c r="C43" s="97"/>
      <c r="D43" s="95">
        <f>D41+D42</f>
        <v>5573108</v>
      </c>
      <c r="E43" s="75">
        <f t="shared" si="0"/>
        <v>1.2331044565000619E-2</v>
      </c>
    </row>
    <row r="44" spans="1:5" ht="15.5" x14ac:dyDescent="0.35">
      <c r="A44" s="73" t="s">
        <v>59</v>
      </c>
      <c r="B44" s="74">
        <f>SUM(B41,B42, B3,B6,B10,B14,B18,B19,B22,B23,B24,B25,B26,B27,B28,B29,B30,B34,B35, B39)</f>
        <v>167413200</v>
      </c>
      <c r="C44" s="74">
        <f>SUM(C41,C42,C3,C6,C10,C14,C18,C19,C22,C23,C24,C25,C26,C27,C28,C29,C30,C34,C35, C39)</f>
        <v>284544294</v>
      </c>
      <c r="D44" s="74">
        <f>B44+C44</f>
        <v>451957494</v>
      </c>
      <c r="E44" s="75">
        <f t="shared" si="0"/>
        <v>1</v>
      </c>
    </row>
    <row r="45" spans="1:5" ht="15.5" x14ac:dyDescent="0.35">
      <c r="A45" s="80" t="s">
        <v>128</v>
      </c>
      <c r="B45" s="31">
        <f>'C.1 Federal Expenditures'!$AS$9</f>
        <v>0</v>
      </c>
      <c r="C45" s="94"/>
      <c r="D45" s="31">
        <f>'B. Total Expenditures'!$AS$9</f>
        <v>0</v>
      </c>
      <c r="E45" s="96"/>
    </row>
    <row r="46" spans="1:5" ht="15.5" x14ac:dyDescent="0.35">
      <c r="A46" s="80" t="s">
        <v>129</v>
      </c>
      <c r="B46" s="31">
        <f>'C.1 Federal Expenditures'!$AT$9</f>
        <v>87485550</v>
      </c>
      <c r="C46" s="94"/>
      <c r="D46" s="31">
        <f>'B. Total Expenditures'!$AT$9</f>
        <v>87485550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25"/>
  <sheetViews>
    <sheetView topLeftCell="A91" workbookViewId="0"/>
  </sheetViews>
  <sheetFormatPr defaultColWidth="9.1796875" defaultRowHeight="14.5" x14ac:dyDescent="0.35"/>
  <cols>
    <col min="1" max="2" width="22" style="150" customWidth="1"/>
    <col min="3" max="16384" width="9.1796875" style="99"/>
  </cols>
  <sheetData>
    <row r="1" spans="1:4" x14ac:dyDescent="0.35">
      <c r="A1" s="139"/>
      <c r="B1" s="139"/>
    </row>
    <row r="2" spans="1:4" ht="15" customHeight="1" x14ac:dyDescent="0.35">
      <c r="A2" s="140"/>
      <c r="B2" s="140"/>
      <c r="C2" s="141"/>
      <c r="D2" s="141"/>
    </row>
    <row r="3" spans="1:4" ht="15" customHeight="1" x14ac:dyDescent="0.35">
      <c r="A3" s="140"/>
      <c r="B3" s="140"/>
      <c r="C3" s="141"/>
      <c r="D3" s="141"/>
    </row>
    <row r="4" spans="1:4" ht="15.5" x14ac:dyDescent="0.35">
      <c r="A4" s="142"/>
      <c r="B4" s="142"/>
      <c r="C4" s="141"/>
      <c r="D4" s="141"/>
    </row>
    <row r="5" spans="1:4" ht="15" customHeight="1" x14ac:dyDescent="0.35">
      <c r="A5" s="142"/>
      <c r="B5" s="142"/>
    </row>
    <row r="6" spans="1:4" x14ac:dyDescent="0.35">
      <c r="A6" s="143"/>
      <c r="B6" s="144"/>
    </row>
    <row r="7" spans="1:4" x14ac:dyDescent="0.35">
      <c r="A7" s="143"/>
      <c r="B7" s="144"/>
    </row>
    <row r="8" spans="1:4" x14ac:dyDescent="0.35">
      <c r="A8" s="143"/>
      <c r="B8" s="144"/>
    </row>
    <row r="9" spans="1:4" x14ac:dyDescent="0.35">
      <c r="A9" s="143"/>
      <c r="B9" s="144"/>
    </row>
    <row r="10" spans="1:4" x14ac:dyDescent="0.35">
      <c r="A10" s="143"/>
      <c r="B10" s="144"/>
    </row>
    <row r="11" spans="1:4" x14ac:dyDescent="0.35">
      <c r="A11" s="143"/>
      <c r="B11" s="144"/>
    </row>
    <row r="12" spans="1:4" x14ac:dyDescent="0.35">
      <c r="A12" s="143"/>
      <c r="B12" s="144"/>
    </row>
    <row r="13" spans="1:4" x14ac:dyDescent="0.35">
      <c r="A13" s="143"/>
      <c r="B13" s="144"/>
    </row>
    <row r="14" spans="1:4" x14ac:dyDescent="0.35">
      <c r="A14" s="143"/>
      <c r="B14" s="144"/>
    </row>
    <row r="15" spans="1:4" x14ac:dyDescent="0.35">
      <c r="A15" s="145"/>
      <c r="B15" s="144"/>
    </row>
    <row r="16" spans="1:4" x14ac:dyDescent="0.35">
      <c r="A16" s="146"/>
      <c r="B16" s="144"/>
    </row>
    <row r="17" spans="1:2" x14ac:dyDescent="0.35">
      <c r="A17" s="146"/>
      <c r="B17" s="144"/>
    </row>
    <row r="18" spans="1:2" x14ac:dyDescent="0.35">
      <c r="A18" s="147"/>
      <c r="B18" s="144"/>
    </row>
    <row r="19" spans="1:2" x14ac:dyDescent="0.35">
      <c r="A19" s="147"/>
      <c r="B19" s="148"/>
    </row>
    <row r="20" spans="1:2" ht="15" customHeight="1" x14ac:dyDescent="0.35">
      <c r="A20" s="147"/>
      <c r="B20" s="149"/>
    </row>
    <row r="21" spans="1:2" x14ac:dyDescent="0.35">
      <c r="A21" s="147"/>
      <c r="B21" s="149"/>
    </row>
    <row r="22" spans="1:2" x14ac:dyDescent="0.35">
      <c r="A22" s="147"/>
      <c r="B22" s="149"/>
    </row>
    <row r="23" spans="1:2" x14ac:dyDescent="0.35">
      <c r="A23" s="147"/>
      <c r="B23" s="149"/>
    </row>
    <row r="24" spans="1:2" ht="15" customHeight="1" x14ac:dyDescent="0.35">
      <c r="A24" s="147"/>
      <c r="B24" s="148"/>
    </row>
    <row r="25" spans="1:2" x14ac:dyDescent="0.35">
      <c r="A25" s="147"/>
      <c r="B25" s="148"/>
    </row>
  </sheetData>
  <pageMargins left="0.25" right="0.25" top="0.75" bottom="0.75" header="0.3" footer="0.3"/>
  <pageSetup scale="95" fitToHeight="0" orientation="portrait" r:id="rId1"/>
  <headerFooter>
    <oddFooter>&amp;CPage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283</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Expenditures'!$G$10</f>
        <v>0</v>
      </c>
      <c r="C3" s="31">
        <f>'C.2 State Expenditures'!$G$10</f>
        <v>36207096</v>
      </c>
      <c r="D3" s="31">
        <f>'B. Total Expenditures'!$G$10</f>
        <v>36207096</v>
      </c>
      <c r="E3" s="39">
        <f t="shared" ref="E3:E44" si="0">D3/($D$44)</f>
        <v>7.1586442121759741E-2</v>
      </c>
    </row>
    <row r="4" spans="1:5" ht="43.5" x14ac:dyDescent="0.35">
      <c r="A4" s="81" t="s">
        <v>103</v>
      </c>
      <c r="B4" s="31">
        <f>'C.1 Federal Expenditures'!$H$10</f>
        <v>0</v>
      </c>
      <c r="C4" s="31">
        <f>'C.2 State Expenditures'!$H$10</f>
        <v>36207096</v>
      </c>
      <c r="D4" s="31">
        <f>'B. Total Expenditures'!$H$10</f>
        <v>36207096</v>
      </c>
      <c r="E4" s="39">
        <f t="shared" si="0"/>
        <v>7.1586442121759741E-2</v>
      </c>
    </row>
    <row r="5" spans="1:5" ht="43.5" x14ac:dyDescent="0.35">
      <c r="A5" s="81" t="s">
        <v>102</v>
      </c>
      <c r="B5" s="31">
        <f>'C.1 Federal Expenditures'!$I$10</f>
        <v>0</v>
      </c>
      <c r="C5" s="31">
        <f>'C.2 State Expenditures'!$I$10</f>
        <v>0</v>
      </c>
      <c r="D5" s="31">
        <f>'B. Total Expenditures'!$I$10</f>
        <v>0</v>
      </c>
      <c r="E5" s="39">
        <f t="shared" si="0"/>
        <v>0</v>
      </c>
    </row>
    <row r="6" spans="1:5" ht="31" x14ac:dyDescent="0.35">
      <c r="A6" s="80" t="s">
        <v>75</v>
      </c>
      <c r="B6" s="31">
        <f>'C.1 Federal Expenditures'!$J$10</f>
        <v>0</v>
      </c>
      <c r="C6" s="94"/>
      <c r="D6" s="31">
        <f>'B. Total Expenditures'!$J$10</f>
        <v>0</v>
      </c>
      <c r="E6" s="39">
        <f t="shared" si="0"/>
        <v>0</v>
      </c>
    </row>
    <row r="7" spans="1:5" x14ac:dyDescent="0.35">
      <c r="A7" s="81" t="s">
        <v>104</v>
      </c>
      <c r="B7" s="31">
        <f>'C.1 Federal Expenditures'!$K$10</f>
        <v>0</v>
      </c>
      <c r="C7" s="94"/>
      <c r="D7" s="31">
        <f>'B. Total Expenditures'!$K$10</f>
        <v>0</v>
      </c>
      <c r="E7" s="39">
        <f t="shared" si="0"/>
        <v>0</v>
      </c>
    </row>
    <row r="8" spans="1:5" x14ac:dyDescent="0.35">
      <c r="A8" s="81" t="s">
        <v>105</v>
      </c>
      <c r="B8" s="31">
        <f>'C.1 Federal Expenditures'!$L$10</f>
        <v>0</v>
      </c>
      <c r="C8" s="94"/>
      <c r="D8" s="31">
        <f>'B. Total Expenditures'!$L$10</f>
        <v>0</v>
      </c>
      <c r="E8" s="39">
        <f t="shared" si="0"/>
        <v>0</v>
      </c>
    </row>
    <row r="9" spans="1:5" ht="29" x14ac:dyDescent="0.35">
      <c r="A9" s="81" t="s">
        <v>106</v>
      </c>
      <c r="B9" s="31">
        <f>'C.1 Federal Expenditures'!$M$10</f>
        <v>0</v>
      </c>
      <c r="C9" s="94"/>
      <c r="D9" s="31">
        <f>'B. Total Expenditures'!$M$10</f>
        <v>0</v>
      </c>
      <c r="E9" s="39">
        <f t="shared" si="0"/>
        <v>0</v>
      </c>
    </row>
    <row r="10" spans="1:5" ht="31" x14ac:dyDescent="0.35">
      <c r="A10" s="80" t="s">
        <v>74</v>
      </c>
      <c r="B10" s="31">
        <f>'C.1 Federal Expenditures'!$N$10</f>
        <v>18564842</v>
      </c>
      <c r="C10" s="94"/>
      <c r="D10" s="31">
        <f>'B. Total Expenditures'!$N$10</f>
        <v>18564842</v>
      </c>
      <c r="E10" s="39">
        <f t="shared" si="0"/>
        <v>3.6705263170860605E-2</v>
      </c>
    </row>
    <row r="11" spans="1:5" x14ac:dyDescent="0.35">
      <c r="A11" s="81" t="s">
        <v>107</v>
      </c>
      <c r="B11" s="31">
        <f>'C.1 Federal Expenditures'!$O$10</f>
        <v>0</v>
      </c>
      <c r="C11" s="94"/>
      <c r="D11" s="31">
        <f>'B. Total Expenditures'!$O$10</f>
        <v>0</v>
      </c>
      <c r="E11" s="39">
        <f t="shared" si="0"/>
        <v>0</v>
      </c>
    </row>
    <row r="12" spans="1:5" x14ac:dyDescent="0.35">
      <c r="A12" s="81" t="s">
        <v>108</v>
      </c>
      <c r="B12" s="31">
        <f>'C.1 Federal Expenditures'!$P$10</f>
        <v>0</v>
      </c>
      <c r="C12" s="94"/>
      <c r="D12" s="31">
        <f>'B. Total Expenditures'!$P$10</f>
        <v>0</v>
      </c>
      <c r="E12" s="39">
        <f t="shared" si="0"/>
        <v>0</v>
      </c>
    </row>
    <row r="13" spans="1:5" ht="29" x14ac:dyDescent="0.35">
      <c r="A13" s="81" t="s">
        <v>109</v>
      </c>
      <c r="B13" s="31">
        <f>'C.1 Federal Expenditures'!$Q$10</f>
        <v>18564842</v>
      </c>
      <c r="C13" s="94"/>
      <c r="D13" s="31">
        <f>'B. Total Expenditures'!$Q$10</f>
        <v>18564842</v>
      </c>
      <c r="E13" s="39">
        <f t="shared" si="0"/>
        <v>3.6705263170860605E-2</v>
      </c>
    </row>
    <row r="14" spans="1:5" ht="31" x14ac:dyDescent="0.35">
      <c r="A14" s="80" t="s">
        <v>110</v>
      </c>
      <c r="B14" s="31">
        <f>'C.1 Federal Expenditures'!$R$10</f>
        <v>0</v>
      </c>
      <c r="C14" s="31">
        <f>'C.2 State Expenditures'!$R$10</f>
        <v>10506272</v>
      </c>
      <c r="D14" s="31">
        <f>'B. Total Expenditures'!$R$10</f>
        <v>10506272</v>
      </c>
      <c r="E14" s="39">
        <f t="shared" si="0"/>
        <v>2.0772354470059266E-2</v>
      </c>
    </row>
    <row r="15" spans="1:5" x14ac:dyDescent="0.35">
      <c r="A15" s="81" t="s">
        <v>111</v>
      </c>
      <c r="B15" s="31">
        <f>'C.1 Federal Expenditures'!$S$10</f>
        <v>0</v>
      </c>
      <c r="C15" s="31">
        <f>'C.2 State Expenditures'!$S$10</f>
        <v>0</v>
      </c>
      <c r="D15" s="31">
        <f>'B. Total Expenditures'!$S$10</f>
        <v>0</v>
      </c>
      <c r="E15" s="39">
        <f t="shared" si="0"/>
        <v>0</v>
      </c>
    </row>
    <row r="16" spans="1:5" x14ac:dyDescent="0.35">
      <c r="A16" s="81" t="s">
        <v>112</v>
      </c>
      <c r="B16" s="31">
        <f>'C.1 Federal Expenditures'!$T$10</f>
        <v>0</v>
      </c>
      <c r="C16" s="31">
        <f>'C.2 State Expenditures'!$T$10</f>
        <v>10506272</v>
      </c>
      <c r="D16" s="31">
        <f>'B. Total Expenditures'!$T$10</f>
        <v>10506272</v>
      </c>
      <c r="E16" s="39">
        <f t="shared" si="0"/>
        <v>2.0772354470059266E-2</v>
      </c>
    </row>
    <row r="17" spans="1:5" x14ac:dyDescent="0.35">
      <c r="A17" s="81" t="s">
        <v>113</v>
      </c>
      <c r="B17" s="31">
        <f>'C.1 Federal Expenditures'!$U$10</f>
        <v>0</v>
      </c>
      <c r="C17" s="31">
        <f>'C.2 State Expenditures'!$U$10</f>
        <v>0</v>
      </c>
      <c r="D17" s="31">
        <f>'B. Total Expenditures'!$U$10</f>
        <v>0</v>
      </c>
      <c r="E17" s="39">
        <f t="shared" si="0"/>
        <v>0</v>
      </c>
    </row>
    <row r="18" spans="1:5" ht="15.5" x14ac:dyDescent="0.35">
      <c r="A18" s="80" t="s">
        <v>114</v>
      </c>
      <c r="B18" s="31">
        <f>'C.1 Federal Expenditures'!$V$10</f>
        <v>0</v>
      </c>
      <c r="C18" s="31">
        <f>'C.2 State Expenditures'!$V$10</f>
        <v>0</v>
      </c>
      <c r="D18" s="31">
        <f>'B. Total Expenditures'!$V$10</f>
        <v>0</v>
      </c>
      <c r="E18" s="39">
        <f t="shared" si="0"/>
        <v>0</v>
      </c>
    </row>
    <row r="19" spans="1:5" ht="15.5" x14ac:dyDescent="0.35">
      <c r="A19" s="80" t="s">
        <v>79</v>
      </c>
      <c r="B19" s="31">
        <f>'C.1 Federal Expenditures'!$W$10</f>
        <v>0</v>
      </c>
      <c r="C19" s="31">
        <f>'C.2 State Expenditures'!$W$10</f>
        <v>106789835</v>
      </c>
      <c r="D19" s="31">
        <f>'B. Total Expenditures'!$W$10</f>
        <v>106789835</v>
      </c>
      <c r="E19" s="39">
        <f t="shared" si="0"/>
        <v>0.21113829019647895</v>
      </c>
    </row>
    <row r="20" spans="1:5" ht="29" x14ac:dyDescent="0.35">
      <c r="A20" s="81" t="s">
        <v>116</v>
      </c>
      <c r="B20" s="31">
        <f>'C.1 Federal Expenditures'!$X$10</f>
        <v>0</v>
      </c>
      <c r="C20" s="31">
        <f>'C.2 State Expenditures'!$X$10</f>
        <v>35911736</v>
      </c>
      <c r="D20" s="31">
        <f>'B. Total Expenditures'!$X$10</f>
        <v>35911736</v>
      </c>
      <c r="E20" s="39">
        <f t="shared" si="0"/>
        <v>7.1002474505437146E-2</v>
      </c>
    </row>
    <row r="21" spans="1:5" x14ac:dyDescent="0.35">
      <c r="A21" s="81" t="s">
        <v>115</v>
      </c>
      <c r="B21" s="31">
        <f>'C.1 Federal Expenditures'!$Y$10</f>
        <v>0</v>
      </c>
      <c r="C21" s="31">
        <f>'C.2 State Expenditures'!$Y$10</f>
        <v>70878099</v>
      </c>
      <c r="D21" s="31">
        <f>'B. Total Expenditures'!$Y$10</f>
        <v>70878099</v>
      </c>
      <c r="E21" s="39">
        <f t="shared" si="0"/>
        <v>0.1401358156910418</v>
      </c>
    </row>
    <row r="22" spans="1:5" ht="31" x14ac:dyDescent="0.35">
      <c r="A22" s="80" t="s">
        <v>80</v>
      </c>
      <c r="B22" s="31">
        <f>'C.1 Federal Expenditures'!$Z$10</f>
        <v>0</v>
      </c>
      <c r="C22" s="31">
        <f>'C.2 State Expenditures'!$Z$10</f>
        <v>0</v>
      </c>
      <c r="D22" s="31">
        <f>'B. Total Expenditures'!$Z$10</f>
        <v>0</v>
      </c>
      <c r="E22" s="39">
        <f t="shared" si="0"/>
        <v>0</v>
      </c>
    </row>
    <row r="23" spans="1:5" ht="31" x14ac:dyDescent="0.35">
      <c r="A23" s="80" t="s">
        <v>76</v>
      </c>
      <c r="B23" s="31">
        <f>'C.1 Federal Expenditures'!$AA$10</f>
        <v>0</v>
      </c>
      <c r="C23" s="31">
        <f>'C.2 State Expenditures'!$AA$10</f>
        <v>58091462</v>
      </c>
      <c r="D23" s="31">
        <f>'B. Total Expenditures'!$AA$10</f>
        <v>58091462</v>
      </c>
      <c r="E23" s="39">
        <f t="shared" si="0"/>
        <v>0.11485486387064582</v>
      </c>
    </row>
    <row r="24" spans="1:5" ht="31" x14ac:dyDescent="0.35">
      <c r="A24" s="80" t="s">
        <v>81</v>
      </c>
      <c r="B24" s="31">
        <f>'C.1 Federal Expenditures'!$AB$10</f>
        <v>0</v>
      </c>
      <c r="C24" s="31">
        <f>'C.2 State Expenditures'!$AB$10</f>
        <v>0</v>
      </c>
      <c r="D24" s="31">
        <f>'B. Total Expenditures'!$AB$10</f>
        <v>0</v>
      </c>
      <c r="E24" s="39">
        <f t="shared" si="0"/>
        <v>0</v>
      </c>
    </row>
    <row r="25" spans="1:5" ht="15.5" x14ac:dyDescent="0.35">
      <c r="A25" s="80" t="s">
        <v>61</v>
      </c>
      <c r="B25" s="31">
        <f>'C.1 Federal Expenditures'!$AC$10</f>
        <v>0</v>
      </c>
      <c r="C25" s="31">
        <f>'C.2 State Expenditures'!$AC$10</f>
        <v>0</v>
      </c>
      <c r="D25" s="31">
        <f>'B. Total Expenditures'!$AC$10</f>
        <v>0</v>
      </c>
      <c r="E25" s="39">
        <f t="shared" si="0"/>
        <v>0</v>
      </c>
    </row>
    <row r="26" spans="1:5" ht="15.5" x14ac:dyDescent="0.35">
      <c r="A26" s="80" t="s">
        <v>117</v>
      </c>
      <c r="B26" s="31">
        <f>'C.1 Federal Expenditures'!$AD$10</f>
        <v>17465786</v>
      </c>
      <c r="C26" s="31">
        <f>'C.2 State Expenditures'!$AD$10</f>
        <v>1157895</v>
      </c>
      <c r="D26" s="31">
        <f>'B. Total Expenditures'!$AD$10</f>
        <v>18623681</v>
      </c>
      <c r="E26" s="39">
        <f t="shared" si="0"/>
        <v>3.682159602086333E-2</v>
      </c>
    </row>
    <row r="27" spans="1:5" s="8" customFormat="1" ht="15.5" x14ac:dyDescent="0.35">
      <c r="A27" s="80" t="s">
        <v>118</v>
      </c>
      <c r="B27" s="31">
        <f>'C.1 Federal Expenditures'!$AE$10</f>
        <v>0</v>
      </c>
      <c r="C27" s="31">
        <f>'C.2 State Expenditures'!$AE$10</f>
        <v>0</v>
      </c>
      <c r="D27" s="31">
        <f>'B. Total Expenditures'!$AE$10</f>
        <v>0</v>
      </c>
      <c r="E27" s="39">
        <f t="shared" si="0"/>
        <v>0</v>
      </c>
    </row>
    <row r="28" spans="1:5" ht="31" x14ac:dyDescent="0.35">
      <c r="A28" s="80" t="s">
        <v>119</v>
      </c>
      <c r="B28" s="31">
        <f>'C.1 Federal Expenditures'!$AF$10</f>
        <v>35233198</v>
      </c>
      <c r="C28" s="31">
        <f>'C.2 State Expenditures'!$AF$10</f>
        <v>0</v>
      </c>
      <c r="D28" s="31">
        <f>'B. Total Expenditures'!$AF$10</f>
        <v>35233198</v>
      </c>
      <c r="E28" s="39">
        <f t="shared" si="0"/>
        <v>6.9660910927280689E-2</v>
      </c>
    </row>
    <row r="29" spans="1:5" ht="31" x14ac:dyDescent="0.35">
      <c r="A29" s="80" t="s">
        <v>82</v>
      </c>
      <c r="B29" s="31">
        <f>'C.1 Federal Expenditures'!$AG$10</f>
        <v>14306596</v>
      </c>
      <c r="C29" s="31">
        <f>'C.2 State Expenditures'!$AG$10</f>
        <v>285498</v>
      </c>
      <c r="D29" s="31">
        <f>'B. Total Expenditures'!$AG$10</f>
        <v>14592094</v>
      </c>
      <c r="E29" s="39">
        <f t="shared" si="0"/>
        <v>2.8850590297721683E-2</v>
      </c>
    </row>
    <row r="30" spans="1:5" ht="15.5" x14ac:dyDescent="0.35">
      <c r="A30" s="80" t="s">
        <v>120</v>
      </c>
      <c r="B30" s="31">
        <f>'C.1 Federal Expenditures'!$AH$10</f>
        <v>68389088</v>
      </c>
      <c r="C30" s="31">
        <f>'C.2 State Expenditures'!$AH$10</f>
        <v>0</v>
      </c>
      <c r="D30" s="31">
        <f>'B. Total Expenditures'!$AH$10</f>
        <v>68389088</v>
      </c>
      <c r="E30" s="39">
        <f t="shared" si="0"/>
        <v>0.13521469630903105</v>
      </c>
    </row>
    <row r="31" spans="1:5" ht="29" x14ac:dyDescent="0.35">
      <c r="A31" s="81" t="s">
        <v>121</v>
      </c>
      <c r="B31" s="31">
        <f>'C.1 Federal Expenditures'!$AI$10</f>
        <v>68389088</v>
      </c>
      <c r="C31" s="31">
        <f>'C.2 State Expenditures'!$AI$10</f>
        <v>0</v>
      </c>
      <c r="D31" s="31">
        <f>'B. Total Expenditures'!$AI$10</f>
        <v>68389088</v>
      </c>
      <c r="E31" s="39">
        <f t="shared" si="0"/>
        <v>0.13521469630903105</v>
      </c>
    </row>
    <row r="32" spans="1:5" x14ac:dyDescent="0.35">
      <c r="A32" s="81" t="s">
        <v>122</v>
      </c>
      <c r="B32" s="31">
        <f>'C.1 Federal Expenditures'!$AJ$10</f>
        <v>0</v>
      </c>
      <c r="C32" s="31">
        <f>'C.2 State Expenditures'!$AJ$10</f>
        <v>0</v>
      </c>
      <c r="D32" s="31">
        <f>'B. Total Expenditures'!$AJ$10</f>
        <v>0</v>
      </c>
      <c r="E32" s="39">
        <f t="shared" si="0"/>
        <v>0</v>
      </c>
    </row>
    <row r="33" spans="1:5" x14ac:dyDescent="0.35">
      <c r="A33" s="81" t="s">
        <v>123</v>
      </c>
      <c r="B33" s="31">
        <f>'C.1 Federal Expenditures'!$AK$10</f>
        <v>0</v>
      </c>
      <c r="C33" s="31">
        <f>'C.2 State Expenditures'!$AK$10</f>
        <v>0</v>
      </c>
      <c r="D33" s="31">
        <f>'B. Total Expenditures'!$AK$10</f>
        <v>0</v>
      </c>
      <c r="E33" s="39">
        <f t="shared" si="0"/>
        <v>0</v>
      </c>
    </row>
    <row r="34" spans="1:5" ht="15.5" x14ac:dyDescent="0.35">
      <c r="A34" s="80" t="s">
        <v>124</v>
      </c>
      <c r="B34" s="31">
        <f>'C.1 Federal Expenditures'!$AL$10</f>
        <v>0</v>
      </c>
      <c r="C34" s="31">
        <f>'C.2 State Expenditures'!$AL$10</f>
        <v>0</v>
      </c>
      <c r="D34" s="31">
        <f>'B. Total Expenditures'!$AL$10</f>
        <v>0</v>
      </c>
      <c r="E34" s="39">
        <f t="shared" si="0"/>
        <v>0</v>
      </c>
    </row>
    <row r="35" spans="1:5" ht="15.5" x14ac:dyDescent="0.35">
      <c r="A35" s="80" t="s">
        <v>83</v>
      </c>
      <c r="B35" s="31">
        <f>'C.1 Federal Expenditures'!$AM$10</f>
        <v>85269386</v>
      </c>
      <c r="C35" s="31">
        <f>'C.2 State Expenditures'!$AM$10</f>
        <v>26835707</v>
      </c>
      <c r="D35" s="31">
        <f>'B. Total Expenditures'!$AM$10</f>
        <v>112105093</v>
      </c>
      <c r="E35" s="39">
        <f t="shared" si="0"/>
        <v>0.22164729122708413</v>
      </c>
    </row>
    <row r="36" spans="1:5" x14ac:dyDescent="0.35">
      <c r="A36" s="81" t="s">
        <v>125</v>
      </c>
      <c r="B36" s="31">
        <f>'C.1 Federal Expenditures'!$AN$10</f>
        <v>15452747</v>
      </c>
      <c r="C36" s="31">
        <f>'C.2 State Expenditures'!$AN$10</f>
        <v>20127419</v>
      </c>
      <c r="D36" s="31">
        <f>'B. Total Expenditures'!$AN$10</f>
        <v>35580166</v>
      </c>
      <c r="E36" s="39">
        <f t="shared" si="0"/>
        <v>7.0346914705382707E-2</v>
      </c>
    </row>
    <row r="37" spans="1:5" x14ac:dyDescent="0.35">
      <c r="A37" s="81" t="s">
        <v>126</v>
      </c>
      <c r="B37" s="31">
        <f>'C.1 Federal Expenditures'!$AO$10</f>
        <v>69816639</v>
      </c>
      <c r="C37" s="31">
        <f>'C.2 State Expenditures'!$AO$10</f>
        <v>0</v>
      </c>
      <c r="D37" s="31">
        <f>'B. Total Expenditures'!$AO$10</f>
        <v>69816639</v>
      </c>
      <c r="E37" s="39">
        <f t="shared" si="0"/>
        <v>0.13803716229849788</v>
      </c>
    </row>
    <row r="38" spans="1:5" x14ac:dyDescent="0.35">
      <c r="A38" s="81" t="s">
        <v>127</v>
      </c>
      <c r="B38" s="31">
        <f>'C.1 Federal Expenditures'!$AP$10</f>
        <v>0</v>
      </c>
      <c r="C38" s="31">
        <f>'C.2 State Expenditures'!$AP$10</f>
        <v>6708288</v>
      </c>
      <c r="D38" s="31">
        <f>'B. Total Expenditures'!$AP$10</f>
        <v>6708288</v>
      </c>
      <c r="E38" s="39">
        <f t="shared" si="0"/>
        <v>1.3263214223203522E-2</v>
      </c>
    </row>
    <row r="39" spans="1:5" ht="15.5" x14ac:dyDescent="0.35">
      <c r="A39" s="80" t="s">
        <v>77</v>
      </c>
      <c r="B39" s="31">
        <f>'C.1 Federal Expenditures'!$AQ$10</f>
        <v>0</v>
      </c>
      <c r="C39" s="31">
        <f>'C.2 State Expenditures'!$AQ$10</f>
        <v>0</v>
      </c>
      <c r="D39" s="31">
        <f>'B. Total Expenditures'!$AQ$10</f>
        <v>0</v>
      </c>
      <c r="E39" s="39">
        <f t="shared" si="0"/>
        <v>0</v>
      </c>
    </row>
    <row r="40" spans="1:5" ht="15.5" x14ac:dyDescent="0.35">
      <c r="A40" s="73" t="s">
        <v>130</v>
      </c>
      <c r="B40" s="95">
        <f>'C.1 Federal Expenditures'!$AR$10</f>
        <v>239228896</v>
      </c>
      <c r="C40" s="95">
        <f>'C.2 State Expenditures'!$AR$10</f>
        <v>239873765</v>
      </c>
      <c r="D40" s="95">
        <f>'B. Total Expenditures'!$AR$10</f>
        <v>479102661</v>
      </c>
      <c r="E40" s="75">
        <f t="shared" si="0"/>
        <v>0.94725229861178528</v>
      </c>
    </row>
    <row r="41" spans="1:5" ht="15.5" x14ac:dyDescent="0.35">
      <c r="A41" s="80" t="s">
        <v>78</v>
      </c>
      <c r="B41" s="31">
        <f>'C.1 Federal Expenditures'!$C$10</f>
        <v>26678810</v>
      </c>
      <c r="C41" s="94"/>
      <c r="D41" s="31">
        <f>'B. Total Expenditures'!$C$10</f>
        <v>26678810</v>
      </c>
      <c r="E41" s="39">
        <f t="shared" si="0"/>
        <v>5.2747701388214753E-2</v>
      </c>
    </row>
    <row r="42" spans="1:5" ht="15.5" x14ac:dyDescent="0.35">
      <c r="A42" s="80" t="s">
        <v>192</v>
      </c>
      <c r="B42" s="31">
        <f>'C.1 Federal Expenditures'!$D$10</f>
        <v>0</v>
      </c>
      <c r="C42" s="94"/>
      <c r="D42" s="31">
        <f>'B. Total Expenditures'!$D$10</f>
        <v>0</v>
      </c>
      <c r="E42" s="39">
        <f t="shared" si="0"/>
        <v>0</v>
      </c>
    </row>
    <row r="43" spans="1:5" ht="15.5" x14ac:dyDescent="0.35">
      <c r="A43" s="82" t="s">
        <v>101</v>
      </c>
      <c r="B43" s="95">
        <f>B41+B42</f>
        <v>26678810</v>
      </c>
      <c r="C43" s="97"/>
      <c r="D43" s="95">
        <f>D41+D42</f>
        <v>26678810</v>
      </c>
      <c r="E43" s="75">
        <f t="shared" si="0"/>
        <v>5.2747701388214753E-2</v>
      </c>
    </row>
    <row r="44" spans="1:5" ht="15.5" x14ac:dyDescent="0.35">
      <c r="A44" s="73" t="s">
        <v>59</v>
      </c>
      <c r="B44" s="74">
        <f>SUM(B41,B42, B3,B6,B10,B14,B18,B19,B22,B23,B24,B25,B26,B27,B28,B29,B30,B34,B35, B39)</f>
        <v>265907706</v>
      </c>
      <c r="C44" s="74">
        <f>SUM(C41,C42,C3,C6,C10,C14,C18,C19,C22,C23,C24,C25,C26,C27,C28,C29,C30,C34,C35, C39)</f>
        <v>239873765</v>
      </c>
      <c r="D44" s="74">
        <f>B44+C44</f>
        <v>505781471</v>
      </c>
      <c r="E44" s="75">
        <f t="shared" si="0"/>
        <v>1</v>
      </c>
    </row>
    <row r="45" spans="1:5" ht="15.5" x14ac:dyDescent="0.35">
      <c r="A45" s="80" t="s">
        <v>128</v>
      </c>
      <c r="B45" s="31">
        <f>'C.1 Federal Expenditures'!$AS$10</f>
        <v>0</v>
      </c>
      <c r="C45" s="94"/>
      <c r="D45" s="31">
        <f>'B. Total Expenditures'!$AS$10</f>
        <v>0</v>
      </c>
      <c r="E45" s="96"/>
    </row>
    <row r="46" spans="1:5" ht="15.5" x14ac:dyDescent="0.35">
      <c r="A46" s="80" t="s">
        <v>129</v>
      </c>
      <c r="B46" s="31">
        <f>'C.1 Federal Expenditures'!$AT$10</f>
        <v>0</v>
      </c>
      <c r="C46" s="94"/>
      <c r="D46" s="31">
        <f>'B. Total Expenditures'!$AT$10</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282</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Expenditures'!$G$11</f>
        <v>149647</v>
      </c>
      <c r="C3" s="31">
        <f>'C.2 State Expenditures'!$G$11</f>
        <v>11394040</v>
      </c>
      <c r="D3" s="31">
        <f>'B. Total Expenditures'!$G$11</f>
        <v>11543687</v>
      </c>
      <c r="E3" s="39">
        <f t="shared" ref="E3:E44" si="0">D3/($D$44)</f>
        <v>9.1377716645152526E-2</v>
      </c>
    </row>
    <row r="4" spans="1:5" ht="43.5" x14ac:dyDescent="0.35">
      <c r="A4" s="81" t="s">
        <v>103</v>
      </c>
      <c r="B4" s="31">
        <f>'C.1 Federal Expenditures'!$H$11</f>
        <v>149647</v>
      </c>
      <c r="C4" s="31">
        <f>'C.2 State Expenditures'!$H$11</f>
        <v>11394040</v>
      </c>
      <c r="D4" s="31">
        <f>'B. Total Expenditures'!$H$11</f>
        <v>11543687</v>
      </c>
      <c r="E4" s="39">
        <f t="shared" si="0"/>
        <v>9.1377716645152526E-2</v>
      </c>
    </row>
    <row r="5" spans="1:5" ht="43.5" x14ac:dyDescent="0.35">
      <c r="A5" s="81" t="s">
        <v>102</v>
      </c>
      <c r="B5" s="31">
        <f>'C.1 Federal Expenditures'!$I$11</f>
        <v>0</v>
      </c>
      <c r="C5" s="31">
        <f>'C.2 State Expenditures'!$I$11</f>
        <v>0</v>
      </c>
      <c r="D5" s="31">
        <f>'B. Total Expenditures'!$I$11</f>
        <v>0</v>
      </c>
      <c r="E5" s="39">
        <f t="shared" si="0"/>
        <v>0</v>
      </c>
    </row>
    <row r="6" spans="1:5" ht="31" x14ac:dyDescent="0.35">
      <c r="A6" s="80" t="s">
        <v>75</v>
      </c>
      <c r="B6" s="31">
        <f>'C.1 Federal Expenditures'!$J$11</f>
        <v>0</v>
      </c>
      <c r="C6" s="94"/>
      <c r="D6" s="31">
        <f>'B. Total Expenditures'!$J$11</f>
        <v>0</v>
      </c>
      <c r="E6" s="39">
        <f t="shared" si="0"/>
        <v>0</v>
      </c>
    </row>
    <row r="7" spans="1:5" x14ac:dyDescent="0.35">
      <c r="A7" s="81" t="s">
        <v>104</v>
      </c>
      <c r="B7" s="31">
        <f>'C.1 Federal Expenditures'!$K$11</f>
        <v>0</v>
      </c>
      <c r="C7" s="94"/>
      <c r="D7" s="31">
        <f>'B. Total Expenditures'!$K$11</f>
        <v>0</v>
      </c>
      <c r="E7" s="39">
        <f t="shared" si="0"/>
        <v>0</v>
      </c>
    </row>
    <row r="8" spans="1:5" x14ac:dyDescent="0.35">
      <c r="A8" s="81" t="s">
        <v>105</v>
      </c>
      <c r="B8" s="31">
        <f>'C.1 Federal Expenditures'!$L$11</f>
        <v>0</v>
      </c>
      <c r="C8" s="94"/>
      <c r="D8" s="31">
        <f>'B. Total Expenditures'!$L$11</f>
        <v>0</v>
      </c>
      <c r="E8" s="39">
        <f t="shared" si="0"/>
        <v>0</v>
      </c>
    </row>
    <row r="9" spans="1:5" ht="29" x14ac:dyDescent="0.35">
      <c r="A9" s="81" t="s">
        <v>106</v>
      </c>
      <c r="B9" s="31">
        <f>'C.1 Federal Expenditures'!$M$11</f>
        <v>0</v>
      </c>
      <c r="C9" s="94"/>
      <c r="D9" s="31">
        <f>'B. Total Expenditures'!$M$11</f>
        <v>0</v>
      </c>
      <c r="E9" s="39">
        <f t="shared" si="0"/>
        <v>0</v>
      </c>
    </row>
    <row r="10" spans="1:5" ht="31" x14ac:dyDescent="0.35">
      <c r="A10" s="80" t="s">
        <v>74</v>
      </c>
      <c r="B10" s="31">
        <f>'C.1 Federal Expenditures'!$N$11</f>
        <v>0</v>
      </c>
      <c r="C10" s="94"/>
      <c r="D10" s="31">
        <f>'B. Total Expenditures'!$N$11</f>
        <v>0</v>
      </c>
      <c r="E10" s="39">
        <f t="shared" si="0"/>
        <v>0</v>
      </c>
    </row>
    <row r="11" spans="1:5" x14ac:dyDescent="0.35">
      <c r="A11" s="81" t="s">
        <v>107</v>
      </c>
      <c r="B11" s="31">
        <f>'C.1 Federal Expenditures'!$O$11</f>
        <v>0</v>
      </c>
      <c r="C11" s="94"/>
      <c r="D11" s="31">
        <f>'B. Total Expenditures'!$O$11</f>
        <v>0</v>
      </c>
      <c r="E11" s="39">
        <f t="shared" si="0"/>
        <v>0</v>
      </c>
    </row>
    <row r="12" spans="1:5" x14ac:dyDescent="0.35">
      <c r="A12" s="81" t="s">
        <v>108</v>
      </c>
      <c r="B12" s="31">
        <f>'C.1 Federal Expenditures'!$P$11</f>
        <v>0</v>
      </c>
      <c r="C12" s="94"/>
      <c r="D12" s="31">
        <f>'B. Total Expenditures'!$P$11</f>
        <v>0</v>
      </c>
      <c r="E12" s="39">
        <f t="shared" si="0"/>
        <v>0</v>
      </c>
    </row>
    <row r="13" spans="1:5" ht="29" x14ac:dyDescent="0.35">
      <c r="A13" s="81" t="s">
        <v>109</v>
      </c>
      <c r="B13" s="31">
        <f>'C.1 Federal Expenditures'!$Q$11</f>
        <v>0</v>
      </c>
      <c r="C13" s="94"/>
      <c r="D13" s="31">
        <f>'B. Total Expenditures'!$Q$11</f>
        <v>0</v>
      </c>
      <c r="E13" s="39">
        <f t="shared" si="0"/>
        <v>0</v>
      </c>
    </row>
    <row r="14" spans="1:5" ht="31" x14ac:dyDescent="0.35">
      <c r="A14" s="80" t="s">
        <v>110</v>
      </c>
      <c r="B14" s="31">
        <f>'C.1 Federal Expenditures'!$R$11</f>
        <v>5612067</v>
      </c>
      <c r="C14" s="31">
        <f>'C.2 State Expenditures'!$R$11</f>
        <v>863100</v>
      </c>
      <c r="D14" s="31">
        <f>'B. Total Expenditures'!$R$11</f>
        <v>6475167</v>
      </c>
      <c r="E14" s="39">
        <f t="shared" si="0"/>
        <v>5.125623861388847E-2</v>
      </c>
    </row>
    <row r="15" spans="1:5" x14ac:dyDescent="0.35">
      <c r="A15" s="81" t="s">
        <v>111</v>
      </c>
      <c r="B15" s="31">
        <f>'C.1 Federal Expenditures'!$S$11</f>
        <v>3944812</v>
      </c>
      <c r="C15" s="31">
        <f>'C.2 State Expenditures'!$S$11</f>
        <v>0</v>
      </c>
      <c r="D15" s="31">
        <f>'B. Total Expenditures'!$S$11</f>
        <v>3944812</v>
      </c>
      <c r="E15" s="39">
        <f t="shared" si="0"/>
        <v>3.1226410864604821E-2</v>
      </c>
    </row>
    <row r="16" spans="1:5" x14ac:dyDescent="0.35">
      <c r="A16" s="81" t="s">
        <v>112</v>
      </c>
      <c r="B16" s="31">
        <f>'C.1 Federal Expenditures'!$T$11</f>
        <v>1667255</v>
      </c>
      <c r="C16" s="31">
        <f>'C.2 State Expenditures'!$T$11</f>
        <v>0</v>
      </c>
      <c r="D16" s="31">
        <f>'B. Total Expenditures'!$T$11</f>
        <v>1667255</v>
      </c>
      <c r="E16" s="39">
        <f t="shared" si="0"/>
        <v>1.3197685883653444E-2</v>
      </c>
    </row>
    <row r="17" spans="1:5" x14ac:dyDescent="0.35">
      <c r="A17" s="81" t="s">
        <v>113</v>
      </c>
      <c r="B17" s="31">
        <f>'C.1 Federal Expenditures'!$U$11</f>
        <v>0</v>
      </c>
      <c r="C17" s="31">
        <f>'C.2 State Expenditures'!$U$11</f>
        <v>863100</v>
      </c>
      <c r="D17" s="31">
        <f>'B. Total Expenditures'!$U$11</f>
        <v>863100</v>
      </c>
      <c r="E17" s="39">
        <f t="shared" si="0"/>
        <v>6.8321418656302054E-3</v>
      </c>
    </row>
    <row r="18" spans="1:5" ht="15.5" x14ac:dyDescent="0.35">
      <c r="A18" s="80" t="s">
        <v>114</v>
      </c>
      <c r="B18" s="31">
        <f>'C.1 Federal Expenditures'!$V$11</f>
        <v>0</v>
      </c>
      <c r="C18" s="31">
        <f>'C.2 State Expenditures'!$V$11</f>
        <v>0</v>
      </c>
      <c r="D18" s="31">
        <f>'B. Total Expenditures'!$V$11</f>
        <v>0</v>
      </c>
      <c r="E18" s="39">
        <f t="shared" si="0"/>
        <v>0</v>
      </c>
    </row>
    <row r="19" spans="1:5" ht="15.5" x14ac:dyDescent="0.35">
      <c r="A19" s="80" t="s">
        <v>79</v>
      </c>
      <c r="B19" s="31">
        <f>'C.1 Federal Expenditures'!$W$11</f>
        <v>15085682</v>
      </c>
      <c r="C19" s="31">
        <f>'C.2 State Expenditures'!$W$11</f>
        <v>67792724</v>
      </c>
      <c r="D19" s="31">
        <f>'B. Total Expenditures'!$W$11</f>
        <v>82878406</v>
      </c>
      <c r="E19" s="39">
        <f t="shared" si="0"/>
        <v>0.65605031559413463</v>
      </c>
    </row>
    <row r="20" spans="1:5" ht="29" x14ac:dyDescent="0.35">
      <c r="A20" s="81" t="s">
        <v>116</v>
      </c>
      <c r="B20" s="31">
        <f>'C.1 Federal Expenditures'!$X$11</f>
        <v>15085682</v>
      </c>
      <c r="C20" s="31">
        <f>'C.2 State Expenditures'!$X$11</f>
        <v>67792724</v>
      </c>
      <c r="D20" s="31">
        <f>'B. Total Expenditures'!$X$11</f>
        <v>82878406</v>
      </c>
      <c r="E20" s="39">
        <f t="shared" si="0"/>
        <v>0.65605031559413463</v>
      </c>
    </row>
    <row r="21" spans="1:5" x14ac:dyDescent="0.35">
      <c r="A21" s="81" t="s">
        <v>115</v>
      </c>
      <c r="B21" s="31">
        <f>'C.1 Federal Expenditures'!$Y$11</f>
        <v>0</v>
      </c>
      <c r="C21" s="31">
        <f>'C.2 State Expenditures'!$Y$11</f>
        <v>0</v>
      </c>
      <c r="D21" s="31">
        <f>'B. Total Expenditures'!$Y$11</f>
        <v>0</v>
      </c>
      <c r="E21" s="39">
        <f t="shared" si="0"/>
        <v>0</v>
      </c>
    </row>
    <row r="22" spans="1:5" ht="31" x14ac:dyDescent="0.35">
      <c r="A22" s="80" t="s">
        <v>80</v>
      </c>
      <c r="B22" s="31">
        <f>'C.1 Federal Expenditures'!$Z$11</f>
        <v>0</v>
      </c>
      <c r="C22" s="31">
        <f>'C.2 State Expenditures'!$Z$11</f>
        <v>0</v>
      </c>
      <c r="D22" s="31">
        <f>'B. Total Expenditures'!$Z$11</f>
        <v>0</v>
      </c>
      <c r="E22" s="39">
        <f t="shared" si="0"/>
        <v>0</v>
      </c>
    </row>
    <row r="23" spans="1:5" ht="31" x14ac:dyDescent="0.35">
      <c r="A23" s="80" t="s">
        <v>76</v>
      </c>
      <c r="B23" s="31">
        <f>'C.1 Federal Expenditures'!$AA$11</f>
        <v>0</v>
      </c>
      <c r="C23" s="31">
        <f>'C.2 State Expenditures'!$AA$11</f>
        <v>0</v>
      </c>
      <c r="D23" s="31">
        <f>'B. Total Expenditures'!$AA$11</f>
        <v>0</v>
      </c>
      <c r="E23" s="39">
        <f t="shared" si="0"/>
        <v>0</v>
      </c>
    </row>
    <row r="24" spans="1:5" ht="31" x14ac:dyDescent="0.35">
      <c r="A24" s="80" t="s">
        <v>81</v>
      </c>
      <c r="B24" s="31">
        <f>'C.1 Federal Expenditures'!$AB$11</f>
        <v>0</v>
      </c>
      <c r="C24" s="31">
        <f>'C.2 State Expenditures'!$AB$11</f>
        <v>0</v>
      </c>
      <c r="D24" s="31">
        <f>'B. Total Expenditures'!$AB$11</f>
        <v>0</v>
      </c>
      <c r="E24" s="39">
        <f t="shared" si="0"/>
        <v>0</v>
      </c>
    </row>
    <row r="25" spans="1:5" ht="15.5" x14ac:dyDescent="0.35">
      <c r="A25" s="80" t="s">
        <v>61</v>
      </c>
      <c r="B25" s="31">
        <f>'C.1 Federal Expenditures'!$AC$11</f>
        <v>1417137</v>
      </c>
      <c r="C25" s="31">
        <f>'C.2 State Expenditures'!$AC$11</f>
        <v>1015789</v>
      </c>
      <c r="D25" s="31">
        <f>'B. Total Expenditures'!$AC$11</f>
        <v>2432926</v>
      </c>
      <c r="E25" s="39">
        <f t="shared" si="0"/>
        <v>1.9258597590754527E-2</v>
      </c>
    </row>
    <row r="26" spans="1:5" ht="15.5" x14ac:dyDescent="0.35">
      <c r="A26" s="80" t="s">
        <v>117</v>
      </c>
      <c r="B26" s="31">
        <f>'C.1 Federal Expenditures'!$AD$11</f>
        <v>503826</v>
      </c>
      <c r="C26" s="31">
        <f>'C.2 State Expenditures'!$AD$11</f>
        <v>85735</v>
      </c>
      <c r="D26" s="31">
        <f>'B. Total Expenditures'!$AD$11</f>
        <v>589561</v>
      </c>
      <c r="E26" s="39">
        <f t="shared" si="0"/>
        <v>4.6668571317840454E-3</v>
      </c>
    </row>
    <row r="27" spans="1:5" s="8" customFormat="1" ht="15.5" x14ac:dyDescent="0.35">
      <c r="A27" s="80" t="s">
        <v>118</v>
      </c>
      <c r="B27" s="31">
        <f>'C.1 Federal Expenditures'!$AE$11</f>
        <v>0</v>
      </c>
      <c r="C27" s="31">
        <f>'C.2 State Expenditures'!$AE$11</f>
        <v>0</v>
      </c>
      <c r="D27" s="31">
        <f>'B. Total Expenditures'!$AE$11</f>
        <v>0</v>
      </c>
      <c r="E27" s="39">
        <f t="shared" si="0"/>
        <v>0</v>
      </c>
    </row>
    <row r="28" spans="1:5" ht="31" x14ac:dyDescent="0.35">
      <c r="A28" s="80" t="s">
        <v>119</v>
      </c>
      <c r="B28" s="31">
        <f>'C.1 Federal Expenditures'!$AF$11</f>
        <v>0</v>
      </c>
      <c r="C28" s="31">
        <f>'C.2 State Expenditures'!$AF$11</f>
        <v>0</v>
      </c>
      <c r="D28" s="31">
        <f>'B. Total Expenditures'!$AF$11</f>
        <v>0</v>
      </c>
      <c r="E28" s="39">
        <f t="shared" si="0"/>
        <v>0</v>
      </c>
    </row>
    <row r="29" spans="1:5" ht="31" x14ac:dyDescent="0.35">
      <c r="A29" s="80" t="s">
        <v>82</v>
      </c>
      <c r="B29" s="31">
        <f>'C.1 Federal Expenditures'!$AG$11</f>
        <v>0</v>
      </c>
      <c r="C29" s="31">
        <f>'C.2 State Expenditures'!$AG$11</f>
        <v>0</v>
      </c>
      <c r="D29" s="31">
        <f>'B. Total Expenditures'!$AG$11</f>
        <v>0</v>
      </c>
      <c r="E29" s="39">
        <f t="shared" si="0"/>
        <v>0</v>
      </c>
    </row>
    <row r="30" spans="1:5" ht="15.5" x14ac:dyDescent="0.35">
      <c r="A30" s="80" t="s">
        <v>120</v>
      </c>
      <c r="B30" s="31">
        <f>'C.1 Federal Expenditures'!$AH$11</f>
        <v>0</v>
      </c>
      <c r="C30" s="31">
        <f>'C.2 State Expenditures'!$AH$11</f>
        <v>0</v>
      </c>
      <c r="D30" s="31">
        <f>'B. Total Expenditures'!$AH$11</f>
        <v>0</v>
      </c>
      <c r="E30" s="39">
        <f t="shared" si="0"/>
        <v>0</v>
      </c>
    </row>
    <row r="31" spans="1:5" ht="29" x14ac:dyDescent="0.35">
      <c r="A31" s="81" t="s">
        <v>121</v>
      </c>
      <c r="B31" s="31">
        <f>'C.1 Federal Expenditures'!$AI$11</f>
        <v>0</v>
      </c>
      <c r="C31" s="31">
        <f>'C.2 State Expenditures'!$AI$11</f>
        <v>0</v>
      </c>
      <c r="D31" s="31">
        <f>'B. Total Expenditures'!$AI$11</f>
        <v>0</v>
      </c>
      <c r="E31" s="39">
        <f t="shared" si="0"/>
        <v>0</v>
      </c>
    </row>
    <row r="32" spans="1:5" x14ac:dyDescent="0.35">
      <c r="A32" s="81" t="s">
        <v>122</v>
      </c>
      <c r="B32" s="31">
        <f>'C.1 Federal Expenditures'!$AJ$11</f>
        <v>0</v>
      </c>
      <c r="C32" s="31">
        <f>'C.2 State Expenditures'!$AJ$11</f>
        <v>0</v>
      </c>
      <c r="D32" s="31">
        <f>'B. Total Expenditures'!$AJ$11</f>
        <v>0</v>
      </c>
      <c r="E32" s="39">
        <f t="shared" si="0"/>
        <v>0</v>
      </c>
    </row>
    <row r="33" spans="1:5" x14ac:dyDescent="0.35">
      <c r="A33" s="81" t="s">
        <v>123</v>
      </c>
      <c r="B33" s="31">
        <f>'C.1 Federal Expenditures'!$AK$11</f>
        <v>0</v>
      </c>
      <c r="C33" s="31">
        <f>'C.2 State Expenditures'!$AK$11</f>
        <v>0</v>
      </c>
      <c r="D33" s="31">
        <f>'B. Total Expenditures'!$AK$11</f>
        <v>0</v>
      </c>
      <c r="E33" s="39">
        <f t="shared" si="0"/>
        <v>0</v>
      </c>
    </row>
    <row r="34" spans="1:5" ht="15.5" x14ac:dyDescent="0.35">
      <c r="A34" s="80" t="s">
        <v>124</v>
      </c>
      <c r="B34" s="31">
        <f>'C.1 Federal Expenditures'!$AL$11</f>
        <v>0</v>
      </c>
      <c r="C34" s="31">
        <f>'C.2 State Expenditures'!$AL$11</f>
        <v>0</v>
      </c>
      <c r="D34" s="31">
        <f>'B. Total Expenditures'!$AL$11</f>
        <v>0</v>
      </c>
      <c r="E34" s="39">
        <f t="shared" si="0"/>
        <v>0</v>
      </c>
    </row>
    <row r="35" spans="1:5" ht="15.5" x14ac:dyDescent="0.35">
      <c r="A35" s="80" t="s">
        <v>83</v>
      </c>
      <c r="B35" s="31">
        <f>'C.1 Federal Expenditures'!$AM$11</f>
        <v>5218112</v>
      </c>
      <c r="C35" s="31">
        <f>'C.2 State Expenditures'!$AM$11</f>
        <v>17191485</v>
      </c>
      <c r="D35" s="31">
        <f>'B. Total Expenditures'!$AM$11</f>
        <v>22409597</v>
      </c>
      <c r="E35" s="39">
        <f t="shared" si="0"/>
        <v>0.17739027442428579</v>
      </c>
    </row>
    <row r="36" spans="1:5" x14ac:dyDescent="0.35">
      <c r="A36" s="81" t="s">
        <v>125</v>
      </c>
      <c r="B36" s="31">
        <f>'C.1 Federal Expenditures'!$AN$11</f>
        <v>3600549</v>
      </c>
      <c r="C36" s="31">
        <f>'C.2 State Expenditures'!$AN$11</f>
        <v>1766245</v>
      </c>
      <c r="D36" s="31">
        <f>'B. Total Expenditures'!$AN$11</f>
        <v>5366794</v>
      </c>
      <c r="E36" s="39">
        <f t="shared" si="0"/>
        <v>4.2482560504707438E-2</v>
      </c>
    </row>
    <row r="37" spans="1:5" x14ac:dyDescent="0.35">
      <c r="A37" s="81" t="s">
        <v>126</v>
      </c>
      <c r="B37" s="31">
        <f>'C.1 Federal Expenditures'!$AO$11</f>
        <v>1617563</v>
      </c>
      <c r="C37" s="31">
        <f>'C.2 State Expenditures'!$AO$11</f>
        <v>15425240</v>
      </c>
      <c r="D37" s="31">
        <f>'B. Total Expenditures'!$AO$11</f>
        <v>17042803</v>
      </c>
      <c r="E37" s="39">
        <f t="shared" si="0"/>
        <v>0.13490771391957834</v>
      </c>
    </row>
    <row r="38" spans="1:5" x14ac:dyDescent="0.35">
      <c r="A38" s="81" t="s">
        <v>127</v>
      </c>
      <c r="B38" s="31">
        <f>'C.1 Federal Expenditures'!$AP$11</f>
        <v>0</v>
      </c>
      <c r="C38" s="31">
        <f>'C.2 State Expenditures'!$AP$11</f>
        <v>0</v>
      </c>
      <c r="D38" s="31">
        <f>'B. Total Expenditures'!$AP$11</f>
        <v>0</v>
      </c>
      <c r="E38" s="39">
        <f t="shared" si="0"/>
        <v>0</v>
      </c>
    </row>
    <row r="39" spans="1:5" ht="15.5" x14ac:dyDescent="0.35">
      <c r="A39" s="80" t="s">
        <v>77</v>
      </c>
      <c r="B39" s="31">
        <f>'C.1 Federal Expenditures'!$AQ$11</f>
        <v>0</v>
      </c>
      <c r="C39" s="31">
        <f>'C.2 State Expenditures'!$AQ$11</f>
        <v>0</v>
      </c>
      <c r="D39" s="31">
        <f>'B. Total Expenditures'!$AQ$11</f>
        <v>0</v>
      </c>
      <c r="E39" s="39">
        <f t="shared" si="0"/>
        <v>0</v>
      </c>
    </row>
    <row r="40" spans="1:5" ht="15.5" x14ac:dyDescent="0.35">
      <c r="A40" s="73" t="s">
        <v>130</v>
      </c>
      <c r="B40" s="95">
        <f>'C.1 Federal Expenditures'!$AR$11</f>
        <v>27986471</v>
      </c>
      <c r="C40" s="95">
        <f>'C.2 State Expenditures'!$AR$11</f>
        <v>98342873</v>
      </c>
      <c r="D40" s="95">
        <f>'B. Total Expenditures'!$AR$11</f>
        <v>126329344</v>
      </c>
      <c r="E40" s="75">
        <f t="shared" si="0"/>
        <v>1</v>
      </c>
    </row>
    <row r="41" spans="1:5" ht="15.5" x14ac:dyDescent="0.35">
      <c r="A41" s="80" t="s">
        <v>78</v>
      </c>
      <c r="B41" s="31">
        <f>'C.1 Federal Expenditures'!$C$11</f>
        <v>0</v>
      </c>
      <c r="C41" s="94"/>
      <c r="D41" s="31">
        <f>'B. Total Expenditures'!$C$11</f>
        <v>0</v>
      </c>
      <c r="E41" s="39">
        <f t="shared" si="0"/>
        <v>0</v>
      </c>
    </row>
    <row r="42" spans="1:5" ht="15.5" x14ac:dyDescent="0.35">
      <c r="A42" s="80" t="s">
        <v>192</v>
      </c>
      <c r="B42" s="31">
        <f>'C.1 Federal Expenditures'!$D$11</f>
        <v>0</v>
      </c>
      <c r="C42" s="94"/>
      <c r="D42" s="31">
        <f>'B. Total Expenditures'!$D$11</f>
        <v>0</v>
      </c>
      <c r="E42" s="39">
        <f t="shared" si="0"/>
        <v>0</v>
      </c>
    </row>
    <row r="43" spans="1:5" ht="15.5" x14ac:dyDescent="0.35">
      <c r="A43" s="82" t="s">
        <v>101</v>
      </c>
      <c r="B43" s="95">
        <f>B41+B42</f>
        <v>0</v>
      </c>
      <c r="C43" s="97"/>
      <c r="D43" s="95">
        <f>D41+D42</f>
        <v>0</v>
      </c>
      <c r="E43" s="75">
        <f t="shared" si="0"/>
        <v>0</v>
      </c>
    </row>
    <row r="44" spans="1:5" ht="15.5" x14ac:dyDescent="0.35">
      <c r="A44" s="73" t="s">
        <v>59</v>
      </c>
      <c r="B44" s="74">
        <f>SUM(B41,B42, B3,B6,B10,B14,B18,B19,B22,B23,B24,B25,B26,B27,B28,B29,B30,B34,B35, B39)</f>
        <v>27986471</v>
      </c>
      <c r="C44" s="74">
        <f>SUM(C41,C42,C3,C6,C10,C14,C18,C19,C22,C23,C24,C25,C26,C27,C28,C29,C30,C34,C35, C39)</f>
        <v>98342873</v>
      </c>
      <c r="D44" s="74">
        <f>B44+C44</f>
        <v>126329344</v>
      </c>
      <c r="E44" s="75">
        <f t="shared" si="0"/>
        <v>1</v>
      </c>
    </row>
    <row r="45" spans="1:5" ht="15.5" x14ac:dyDescent="0.35">
      <c r="A45" s="80" t="s">
        <v>128</v>
      </c>
      <c r="B45" s="31">
        <f>'C.1 Federal Expenditures'!$AS$11</f>
        <v>5356281</v>
      </c>
      <c r="C45" s="94"/>
      <c r="D45" s="31">
        <f>'B. Total Expenditures'!$AS$11</f>
        <v>5356281</v>
      </c>
      <c r="E45" s="96"/>
    </row>
    <row r="46" spans="1:5" ht="15.5" x14ac:dyDescent="0.35">
      <c r="A46" s="80" t="s">
        <v>129</v>
      </c>
      <c r="B46" s="31">
        <f>'C.1 Federal Expenditures'!$AT$11</f>
        <v>35456613</v>
      </c>
      <c r="C46" s="94"/>
      <c r="D46" s="31">
        <f>'B. Total Expenditures'!$AT$11</f>
        <v>35456613</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281</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Expenditures'!$G$12</f>
        <v>52455070</v>
      </c>
      <c r="C3" s="31">
        <f>'C.2 State Expenditures'!$G$12</f>
        <v>132952942</v>
      </c>
      <c r="D3" s="31">
        <f>'B. Total Expenditures'!$G$12</f>
        <v>185408012</v>
      </c>
      <c r="E3" s="39">
        <f t="shared" ref="E3:E44" si="0">D3/($D$44)</f>
        <v>0.58607502915549858</v>
      </c>
    </row>
    <row r="4" spans="1:5" ht="43.5" x14ac:dyDescent="0.35">
      <c r="A4" s="81" t="s">
        <v>103</v>
      </c>
      <c r="B4" s="31">
        <f>'C.1 Federal Expenditures'!$H$12</f>
        <v>52455070</v>
      </c>
      <c r="C4" s="31">
        <f>'C.2 State Expenditures'!$H$12</f>
        <v>132952942</v>
      </c>
      <c r="D4" s="31">
        <f>'B. Total Expenditures'!$H$12</f>
        <v>185408012</v>
      </c>
      <c r="E4" s="39">
        <f t="shared" si="0"/>
        <v>0.58607502915549858</v>
      </c>
    </row>
    <row r="5" spans="1:5" ht="43.5" x14ac:dyDescent="0.35">
      <c r="A5" s="81" t="s">
        <v>102</v>
      </c>
      <c r="B5" s="31">
        <f>'C.1 Federal Expenditures'!$I$12</f>
        <v>0</v>
      </c>
      <c r="C5" s="31">
        <f>'C.2 State Expenditures'!$I$12</f>
        <v>0</v>
      </c>
      <c r="D5" s="31">
        <f>'B. Total Expenditures'!$I$12</f>
        <v>0</v>
      </c>
      <c r="E5" s="39">
        <f t="shared" si="0"/>
        <v>0</v>
      </c>
    </row>
    <row r="6" spans="1:5" ht="31" x14ac:dyDescent="0.35">
      <c r="A6" s="80" t="s">
        <v>75</v>
      </c>
      <c r="B6" s="31">
        <f>'C.1 Federal Expenditures'!$J$12</f>
        <v>0</v>
      </c>
      <c r="C6" s="94"/>
      <c r="D6" s="31">
        <f>'B. Total Expenditures'!$J$12</f>
        <v>0</v>
      </c>
      <c r="E6" s="39">
        <f t="shared" si="0"/>
        <v>0</v>
      </c>
    </row>
    <row r="7" spans="1:5" x14ac:dyDescent="0.35">
      <c r="A7" s="81" t="s">
        <v>104</v>
      </c>
      <c r="B7" s="31">
        <f>'C.1 Federal Expenditures'!$K$12</f>
        <v>0</v>
      </c>
      <c r="C7" s="94"/>
      <c r="D7" s="31">
        <f>'B. Total Expenditures'!$K$12</f>
        <v>0</v>
      </c>
      <c r="E7" s="39">
        <f t="shared" si="0"/>
        <v>0</v>
      </c>
    </row>
    <row r="8" spans="1:5" x14ac:dyDescent="0.35">
      <c r="A8" s="81" t="s">
        <v>105</v>
      </c>
      <c r="B8" s="31">
        <f>'C.1 Federal Expenditures'!$L$12</f>
        <v>0</v>
      </c>
      <c r="C8" s="94"/>
      <c r="D8" s="31">
        <f>'B. Total Expenditures'!$L$12</f>
        <v>0</v>
      </c>
      <c r="E8" s="39">
        <f t="shared" si="0"/>
        <v>0</v>
      </c>
    </row>
    <row r="9" spans="1:5" ht="29" x14ac:dyDescent="0.35">
      <c r="A9" s="81" t="s">
        <v>106</v>
      </c>
      <c r="B9" s="31">
        <f>'C.1 Federal Expenditures'!$M$12</f>
        <v>0</v>
      </c>
      <c r="C9" s="94"/>
      <c r="D9" s="31">
        <f>'B. Total Expenditures'!$M$12</f>
        <v>0</v>
      </c>
      <c r="E9" s="39">
        <f t="shared" si="0"/>
        <v>0</v>
      </c>
    </row>
    <row r="10" spans="1:5" ht="31" x14ac:dyDescent="0.35">
      <c r="A10" s="80" t="s">
        <v>74</v>
      </c>
      <c r="B10" s="31">
        <f>'C.1 Federal Expenditures'!$N$12</f>
        <v>0</v>
      </c>
      <c r="C10" s="94"/>
      <c r="D10" s="31">
        <f>'B. Total Expenditures'!$N$12</f>
        <v>0</v>
      </c>
      <c r="E10" s="39">
        <f t="shared" si="0"/>
        <v>0</v>
      </c>
    </row>
    <row r="11" spans="1:5" x14ac:dyDescent="0.35">
      <c r="A11" s="81" t="s">
        <v>107</v>
      </c>
      <c r="B11" s="31">
        <f>'C.1 Federal Expenditures'!$O$12</f>
        <v>0</v>
      </c>
      <c r="C11" s="94"/>
      <c r="D11" s="31">
        <f>'B. Total Expenditures'!$O$12</f>
        <v>0</v>
      </c>
      <c r="E11" s="39">
        <f t="shared" si="0"/>
        <v>0</v>
      </c>
    </row>
    <row r="12" spans="1:5" x14ac:dyDescent="0.35">
      <c r="A12" s="81" t="s">
        <v>108</v>
      </c>
      <c r="B12" s="31">
        <f>'C.1 Federal Expenditures'!$P$12</f>
        <v>0</v>
      </c>
      <c r="C12" s="94"/>
      <c r="D12" s="31">
        <f>'B. Total Expenditures'!$P$12</f>
        <v>0</v>
      </c>
      <c r="E12" s="39">
        <f t="shared" si="0"/>
        <v>0</v>
      </c>
    </row>
    <row r="13" spans="1:5" ht="29" x14ac:dyDescent="0.35">
      <c r="A13" s="81" t="s">
        <v>109</v>
      </c>
      <c r="B13" s="31">
        <f>'C.1 Federal Expenditures'!$Q$12</f>
        <v>0</v>
      </c>
      <c r="C13" s="94"/>
      <c r="D13" s="31">
        <f>'B. Total Expenditures'!$Q$12</f>
        <v>0</v>
      </c>
      <c r="E13" s="39">
        <f t="shared" si="0"/>
        <v>0</v>
      </c>
    </row>
    <row r="14" spans="1:5" ht="31" x14ac:dyDescent="0.35">
      <c r="A14" s="80" t="s">
        <v>110</v>
      </c>
      <c r="B14" s="31">
        <f>'C.1 Federal Expenditures'!$R$12</f>
        <v>32971177</v>
      </c>
      <c r="C14" s="31">
        <f>'C.2 State Expenditures'!$R$12</f>
        <v>6244927</v>
      </c>
      <c r="D14" s="31">
        <f>'B. Total Expenditures'!$R$12</f>
        <v>39216104</v>
      </c>
      <c r="E14" s="39">
        <f t="shared" si="0"/>
        <v>0.12396216887954693</v>
      </c>
    </row>
    <row r="15" spans="1:5" x14ac:dyDescent="0.35">
      <c r="A15" s="81" t="s">
        <v>111</v>
      </c>
      <c r="B15" s="31">
        <f>'C.1 Federal Expenditures'!$S$12</f>
        <v>0</v>
      </c>
      <c r="C15" s="31">
        <f>'C.2 State Expenditures'!$S$12</f>
        <v>5430659</v>
      </c>
      <c r="D15" s="31">
        <f>'B. Total Expenditures'!$S$12</f>
        <v>5430659</v>
      </c>
      <c r="E15" s="39">
        <f t="shared" si="0"/>
        <v>1.7166321980511667E-2</v>
      </c>
    </row>
    <row r="16" spans="1:5" x14ac:dyDescent="0.35">
      <c r="A16" s="81" t="s">
        <v>112</v>
      </c>
      <c r="B16" s="31">
        <f>'C.1 Federal Expenditures'!$T$12</f>
        <v>1563252</v>
      </c>
      <c r="C16" s="31">
        <f>'C.2 State Expenditures'!$T$12</f>
        <v>0</v>
      </c>
      <c r="D16" s="31">
        <f>'B. Total Expenditures'!$T$12</f>
        <v>1563252</v>
      </c>
      <c r="E16" s="39">
        <f t="shared" si="0"/>
        <v>4.9414421286033284E-3</v>
      </c>
    </row>
    <row r="17" spans="1:5" x14ac:dyDescent="0.35">
      <c r="A17" s="81" t="s">
        <v>113</v>
      </c>
      <c r="B17" s="31">
        <f>'C.1 Federal Expenditures'!$U$12</f>
        <v>31407925</v>
      </c>
      <c r="C17" s="31">
        <f>'C.2 State Expenditures'!$U$12</f>
        <v>814268</v>
      </c>
      <c r="D17" s="31">
        <f>'B. Total Expenditures'!$U$12</f>
        <v>32222193</v>
      </c>
      <c r="E17" s="39">
        <f t="shared" si="0"/>
        <v>0.10185440477043194</v>
      </c>
    </row>
    <row r="18" spans="1:5" ht="15.5" x14ac:dyDescent="0.35">
      <c r="A18" s="80" t="s">
        <v>114</v>
      </c>
      <c r="B18" s="31">
        <f>'C.1 Federal Expenditures'!$V$12</f>
        <v>0</v>
      </c>
      <c r="C18" s="31">
        <f>'C.2 State Expenditures'!$V$12</f>
        <v>0</v>
      </c>
      <c r="D18" s="31">
        <f>'B. Total Expenditures'!$V$12</f>
        <v>0</v>
      </c>
      <c r="E18" s="39">
        <f t="shared" si="0"/>
        <v>0</v>
      </c>
    </row>
    <row r="19" spans="1:5" ht="15.5" x14ac:dyDescent="0.35">
      <c r="A19" s="80" t="s">
        <v>79</v>
      </c>
      <c r="B19" s="31">
        <f>'C.1 Federal Expenditures'!$W$12</f>
        <v>15263162</v>
      </c>
      <c r="C19" s="31">
        <f>'C.2 State Expenditures'!$W$12</f>
        <v>22169365</v>
      </c>
      <c r="D19" s="31">
        <f>'B. Total Expenditures'!$W$12</f>
        <v>37432527</v>
      </c>
      <c r="E19" s="39">
        <f t="shared" si="0"/>
        <v>0.1183242790656155</v>
      </c>
    </row>
    <row r="20" spans="1:5" ht="29" x14ac:dyDescent="0.35">
      <c r="A20" s="81" t="s">
        <v>116</v>
      </c>
      <c r="B20" s="31">
        <f>'C.1 Federal Expenditures'!$X$12</f>
        <v>15263162</v>
      </c>
      <c r="C20" s="31">
        <f>'C.2 State Expenditures'!$X$12</f>
        <v>22169365</v>
      </c>
      <c r="D20" s="31">
        <f>'B. Total Expenditures'!$X$12</f>
        <v>37432527</v>
      </c>
      <c r="E20" s="39">
        <f t="shared" si="0"/>
        <v>0.1183242790656155</v>
      </c>
    </row>
    <row r="21" spans="1:5" x14ac:dyDescent="0.35">
      <c r="A21" s="81" t="s">
        <v>115</v>
      </c>
      <c r="B21" s="31">
        <f>'C.1 Federal Expenditures'!$Y$12</f>
        <v>0</v>
      </c>
      <c r="C21" s="31">
        <f>'C.2 State Expenditures'!$Y$12</f>
        <v>0</v>
      </c>
      <c r="D21" s="31">
        <f>'B. Total Expenditures'!$Y$12</f>
        <v>0</v>
      </c>
      <c r="E21" s="39">
        <f t="shared" si="0"/>
        <v>0</v>
      </c>
    </row>
    <row r="22" spans="1:5" ht="31" x14ac:dyDescent="0.35">
      <c r="A22" s="80" t="s">
        <v>80</v>
      </c>
      <c r="B22" s="31">
        <f>'C.1 Federal Expenditures'!$Z$12</f>
        <v>0</v>
      </c>
      <c r="C22" s="31">
        <f>'C.2 State Expenditures'!$Z$12</f>
        <v>0</v>
      </c>
      <c r="D22" s="31">
        <f>'B. Total Expenditures'!$Z$12</f>
        <v>0</v>
      </c>
      <c r="E22" s="39">
        <f t="shared" si="0"/>
        <v>0</v>
      </c>
    </row>
    <row r="23" spans="1:5" ht="31" x14ac:dyDescent="0.35">
      <c r="A23" s="80" t="s">
        <v>76</v>
      </c>
      <c r="B23" s="31">
        <f>'C.1 Federal Expenditures'!$AA$12</f>
        <v>0</v>
      </c>
      <c r="C23" s="31">
        <f>'C.2 State Expenditures'!$AA$12</f>
        <v>23841895</v>
      </c>
      <c r="D23" s="31">
        <f>'B. Total Expenditures'!$AA$12</f>
        <v>23841895</v>
      </c>
      <c r="E23" s="39">
        <f t="shared" si="0"/>
        <v>7.5364269086965543E-2</v>
      </c>
    </row>
    <row r="24" spans="1:5" ht="31" x14ac:dyDescent="0.35">
      <c r="A24" s="80" t="s">
        <v>81</v>
      </c>
      <c r="B24" s="31">
        <f>'C.1 Federal Expenditures'!$AB$12</f>
        <v>0</v>
      </c>
      <c r="C24" s="31">
        <f>'C.2 State Expenditures'!$AB$12</f>
        <v>0</v>
      </c>
      <c r="D24" s="31">
        <f>'B. Total Expenditures'!$AB$12</f>
        <v>0</v>
      </c>
      <c r="E24" s="39">
        <f t="shared" si="0"/>
        <v>0</v>
      </c>
    </row>
    <row r="25" spans="1:5" ht="15.5" x14ac:dyDescent="0.35">
      <c r="A25" s="80" t="s">
        <v>61</v>
      </c>
      <c r="B25" s="31">
        <f>'C.1 Federal Expenditures'!$AC$12</f>
        <v>0</v>
      </c>
      <c r="C25" s="31">
        <f>'C.2 State Expenditures'!$AC$12</f>
        <v>11551705</v>
      </c>
      <c r="D25" s="31">
        <f>'B. Total Expenditures'!$AC$12</f>
        <v>11551705</v>
      </c>
      <c r="E25" s="39">
        <f t="shared" si="0"/>
        <v>3.6514958397109172E-2</v>
      </c>
    </row>
    <row r="26" spans="1:5" ht="15.5" x14ac:dyDescent="0.35">
      <c r="A26" s="80" t="s">
        <v>117</v>
      </c>
      <c r="B26" s="31">
        <f>'C.1 Federal Expenditures'!$AD$12</f>
        <v>335000</v>
      </c>
      <c r="C26" s="31">
        <f>'C.2 State Expenditures'!$AD$12</f>
        <v>0</v>
      </c>
      <c r="D26" s="31">
        <f>'B. Total Expenditures'!$AD$12</f>
        <v>335000</v>
      </c>
      <c r="E26" s="39">
        <f t="shared" si="0"/>
        <v>1.0589355478720737E-3</v>
      </c>
    </row>
    <row r="27" spans="1:5" s="8" customFormat="1" ht="15.5" x14ac:dyDescent="0.35">
      <c r="A27" s="80" t="s">
        <v>118</v>
      </c>
      <c r="B27" s="31">
        <f>'C.1 Federal Expenditures'!$AE$12</f>
        <v>0</v>
      </c>
      <c r="C27" s="31">
        <f>'C.2 State Expenditures'!$AE$12</f>
        <v>0</v>
      </c>
      <c r="D27" s="31">
        <f>'B. Total Expenditures'!$AE$12</f>
        <v>0</v>
      </c>
      <c r="E27" s="39">
        <f t="shared" si="0"/>
        <v>0</v>
      </c>
    </row>
    <row r="28" spans="1:5" ht="31" x14ac:dyDescent="0.35">
      <c r="A28" s="80" t="s">
        <v>119</v>
      </c>
      <c r="B28" s="31">
        <f>'C.1 Federal Expenditures'!$AF$12</f>
        <v>1068165</v>
      </c>
      <c r="C28" s="31">
        <f>'C.2 State Expenditures'!$AF$12</f>
        <v>0</v>
      </c>
      <c r="D28" s="31">
        <f>'B. Total Expenditures'!$AF$12</f>
        <v>1068165</v>
      </c>
      <c r="E28" s="39">
        <f t="shared" si="0"/>
        <v>3.3764713119187272E-3</v>
      </c>
    </row>
    <row r="29" spans="1:5" ht="31" x14ac:dyDescent="0.35">
      <c r="A29" s="80" t="s">
        <v>82</v>
      </c>
      <c r="B29" s="31">
        <f>'C.1 Federal Expenditures'!$AG$12</f>
        <v>0</v>
      </c>
      <c r="C29" s="31">
        <f>'C.2 State Expenditures'!$AG$12</f>
        <v>0</v>
      </c>
      <c r="D29" s="31">
        <f>'B. Total Expenditures'!$AG$12</f>
        <v>0</v>
      </c>
      <c r="E29" s="39">
        <f t="shared" si="0"/>
        <v>0</v>
      </c>
    </row>
    <row r="30" spans="1:5" ht="15.5" x14ac:dyDescent="0.35">
      <c r="A30" s="80" t="s">
        <v>120</v>
      </c>
      <c r="B30" s="31">
        <f>'C.1 Federal Expenditures'!$AH$12</f>
        <v>0</v>
      </c>
      <c r="C30" s="31">
        <f>'C.2 State Expenditures'!$AH$12</f>
        <v>0</v>
      </c>
      <c r="D30" s="31">
        <f>'B. Total Expenditures'!$AH$12</f>
        <v>0</v>
      </c>
      <c r="E30" s="39">
        <f t="shared" si="0"/>
        <v>0</v>
      </c>
    </row>
    <row r="31" spans="1:5" ht="29" x14ac:dyDescent="0.35">
      <c r="A31" s="81" t="s">
        <v>121</v>
      </c>
      <c r="B31" s="31">
        <f>'C.1 Federal Expenditures'!$AI$12</f>
        <v>0</v>
      </c>
      <c r="C31" s="31">
        <f>'C.2 State Expenditures'!$AI$12</f>
        <v>0</v>
      </c>
      <c r="D31" s="31">
        <f>'B. Total Expenditures'!$AI$12</f>
        <v>0</v>
      </c>
      <c r="E31" s="39">
        <f t="shared" si="0"/>
        <v>0</v>
      </c>
    </row>
    <row r="32" spans="1:5" x14ac:dyDescent="0.35">
      <c r="A32" s="81" t="s">
        <v>122</v>
      </c>
      <c r="B32" s="31">
        <f>'C.1 Federal Expenditures'!$AJ$12</f>
        <v>0</v>
      </c>
      <c r="C32" s="31">
        <f>'C.2 State Expenditures'!$AJ$12</f>
        <v>0</v>
      </c>
      <c r="D32" s="31">
        <f>'B. Total Expenditures'!$AJ$12</f>
        <v>0</v>
      </c>
      <c r="E32" s="39">
        <f t="shared" si="0"/>
        <v>0</v>
      </c>
    </row>
    <row r="33" spans="1:5" x14ac:dyDescent="0.35">
      <c r="A33" s="81" t="s">
        <v>123</v>
      </c>
      <c r="B33" s="31">
        <f>'C.1 Federal Expenditures'!$AK$12</f>
        <v>0</v>
      </c>
      <c r="C33" s="31">
        <f>'C.2 State Expenditures'!$AK$12</f>
        <v>0</v>
      </c>
      <c r="D33" s="31">
        <f>'B. Total Expenditures'!$AK$12</f>
        <v>0</v>
      </c>
      <c r="E33" s="39">
        <f t="shared" si="0"/>
        <v>0</v>
      </c>
    </row>
    <row r="34" spans="1:5" ht="15.5" x14ac:dyDescent="0.35">
      <c r="A34" s="80" t="s">
        <v>124</v>
      </c>
      <c r="B34" s="31">
        <f>'C.1 Federal Expenditures'!$AL$12</f>
        <v>0</v>
      </c>
      <c r="C34" s="31">
        <f>'C.2 State Expenditures'!$AL$12</f>
        <v>0</v>
      </c>
      <c r="D34" s="31">
        <f>'B. Total Expenditures'!$AL$12</f>
        <v>0</v>
      </c>
      <c r="E34" s="39">
        <f t="shared" si="0"/>
        <v>0</v>
      </c>
    </row>
    <row r="35" spans="1:5" ht="15.5" x14ac:dyDescent="0.35">
      <c r="A35" s="80" t="s">
        <v>83</v>
      </c>
      <c r="B35" s="31">
        <f>'C.1 Federal Expenditures'!$AM$12</f>
        <v>13566195</v>
      </c>
      <c r="C35" s="31">
        <f>'C.2 State Expenditures'!$AM$12</f>
        <v>0</v>
      </c>
      <c r="D35" s="31">
        <f>'B. Total Expenditures'!$AM$12</f>
        <v>13566195</v>
      </c>
      <c r="E35" s="39">
        <f t="shared" si="0"/>
        <v>4.2882764581684739E-2</v>
      </c>
    </row>
    <row r="36" spans="1:5" x14ac:dyDescent="0.35">
      <c r="A36" s="81" t="s">
        <v>125</v>
      </c>
      <c r="B36" s="31">
        <f>'C.1 Federal Expenditures'!$AN$12</f>
        <v>10736886</v>
      </c>
      <c r="C36" s="31">
        <f>'C.2 State Expenditures'!$AN$12</f>
        <v>0</v>
      </c>
      <c r="D36" s="31">
        <f>'B. Total Expenditures'!$AN$12</f>
        <v>10736886</v>
      </c>
      <c r="E36" s="39">
        <f t="shared" si="0"/>
        <v>3.3939314205522382E-2</v>
      </c>
    </row>
    <row r="37" spans="1:5" x14ac:dyDescent="0.35">
      <c r="A37" s="81" t="s">
        <v>126</v>
      </c>
      <c r="B37" s="31">
        <f>'C.1 Federal Expenditures'!$AO$12</f>
        <v>1988274</v>
      </c>
      <c r="C37" s="31">
        <f>'C.2 State Expenditures'!$AO$12</f>
        <v>0</v>
      </c>
      <c r="D37" s="31">
        <f>'B. Total Expenditures'!$AO$12</f>
        <v>1988274</v>
      </c>
      <c r="E37" s="39">
        <f t="shared" si="0"/>
        <v>6.284937365700894E-3</v>
      </c>
    </row>
    <row r="38" spans="1:5" x14ac:dyDescent="0.35">
      <c r="A38" s="81" t="s">
        <v>127</v>
      </c>
      <c r="B38" s="31">
        <f>'C.1 Federal Expenditures'!$AP$12</f>
        <v>841035</v>
      </c>
      <c r="C38" s="31">
        <f>'C.2 State Expenditures'!$AP$12</f>
        <v>0</v>
      </c>
      <c r="D38" s="31">
        <f>'B. Total Expenditures'!$AP$12</f>
        <v>841035</v>
      </c>
      <c r="E38" s="39">
        <f t="shared" si="0"/>
        <v>2.6585130104614615E-3</v>
      </c>
    </row>
    <row r="39" spans="1:5" ht="15.5" x14ac:dyDescent="0.35">
      <c r="A39" s="80" t="s">
        <v>77</v>
      </c>
      <c r="B39" s="31">
        <f>'C.1 Federal Expenditures'!$AQ$12</f>
        <v>0</v>
      </c>
      <c r="C39" s="31">
        <f>'C.2 State Expenditures'!$AQ$12</f>
        <v>0</v>
      </c>
      <c r="D39" s="31">
        <f>'B. Total Expenditures'!$AQ$12</f>
        <v>0</v>
      </c>
      <c r="E39" s="39">
        <f t="shared" si="0"/>
        <v>0</v>
      </c>
    </row>
    <row r="40" spans="1:5" ht="15.5" x14ac:dyDescent="0.35">
      <c r="A40" s="73" t="s">
        <v>130</v>
      </c>
      <c r="B40" s="95">
        <f>'C.1 Federal Expenditures'!$AR$12</f>
        <v>115658769</v>
      </c>
      <c r="C40" s="95">
        <f>'C.2 State Expenditures'!$AR$12</f>
        <v>196760834</v>
      </c>
      <c r="D40" s="95">
        <f>'B. Total Expenditures'!$AR$12</f>
        <v>312419603</v>
      </c>
      <c r="E40" s="75">
        <f t="shared" si="0"/>
        <v>0.98755887602621129</v>
      </c>
    </row>
    <row r="41" spans="1:5" ht="15.5" x14ac:dyDescent="0.35">
      <c r="A41" s="80" t="s">
        <v>78</v>
      </c>
      <c r="B41" s="31">
        <f>'C.1 Federal Expenditures'!$C$12</f>
        <v>0</v>
      </c>
      <c r="C41" s="94"/>
      <c r="D41" s="31">
        <f>'B. Total Expenditures'!$C$12</f>
        <v>0</v>
      </c>
      <c r="E41" s="39">
        <f t="shared" si="0"/>
        <v>0</v>
      </c>
    </row>
    <row r="42" spans="1:5" ht="15.5" x14ac:dyDescent="0.35">
      <c r="A42" s="80" t="s">
        <v>192</v>
      </c>
      <c r="B42" s="31">
        <f>'C.1 Federal Expenditures'!$D$12</f>
        <v>3935817</v>
      </c>
      <c r="C42" s="94"/>
      <c r="D42" s="31">
        <f>'B. Total Expenditures'!$D$12</f>
        <v>3935817</v>
      </c>
      <c r="E42" s="39">
        <f t="shared" si="0"/>
        <v>1.2441123973788722E-2</v>
      </c>
    </row>
    <row r="43" spans="1:5" ht="15.5" x14ac:dyDescent="0.35">
      <c r="A43" s="82" t="s">
        <v>101</v>
      </c>
      <c r="B43" s="95">
        <f>B41+B42</f>
        <v>3935817</v>
      </c>
      <c r="C43" s="97"/>
      <c r="D43" s="95">
        <f>D41+D42</f>
        <v>3935817</v>
      </c>
      <c r="E43" s="75">
        <f t="shared" si="0"/>
        <v>1.2441123973788722E-2</v>
      </c>
    </row>
    <row r="44" spans="1:5" ht="15.5" x14ac:dyDescent="0.35">
      <c r="A44" s="73" t="s">
        <v>59</v>
      </c>
      <c r="B44" s="74">
        <f>SUM(B41,B42, B3,B6,B10,B14,B18,B19,B22,B23,B24,B25,B26,B27,B28,B29,B30,B34,B35, B39)</f>
        <v>119594586</v>
      </c>
      <c r="C44" s="74">
        <f>SUM(C41,C42,C3,C6,C10,C14,C18,C19,C22,C23,C24,C25,C26,C27,C28,C29,C30,C34,C35, C39)</f>
        <v>196760834</v>
      </c>
      <c r="D44" s="74">
        <f>B44+C44</f>
        <v>316355420</v>
      </c>
      <c r="E44" s="75">
        <f t="shared" si="0"/>
        <v>1</v>
      </c>
    </row>
    <row r="45" spans="1:5" ht="15.5" x14ac:dyDescent="0.35">
      <c r="A45" s="80" t="s">
        <v>128</v>
      </c>
      <c r="B45" s="31">
        <f>'C.1 Federal Expenditures'!$AS$12</f>
        <v>0</v>
      </c>
      <c r="C45" s="94"/>
      <c r="D45" s="31">
        <f>'B. Total Expenditures'!$AS$12</f>
        <v>0</v>
      </c>
      <c r="E45" s="96"/>
    </row>
    <row r="46" spans="1:5" ht="15.5" x14ac:dyDescent="0.35">
      <c r="A46" s="80" t="s">
        <v>129</v>
      </c>
      <c r="B46" s="31">
        <f>'C.1 Federal Expenditures'!$AT$12</f>
        <v>15236345</v>
      </c>
      <c r="C46" s="94"/>
      <c r="D46" s="31">
        <f>'B. Total Expenditures'!$AT$12</f>
        <v>15236345</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280</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Expenditures'!$G$13</f>
        <v>31432627</v>
      </c>
      <c r="C3" s="31">
        <f>'C.2 State Expenditures'!$G$13</f>
        <v>102450501</v>
      </c>
      <c r="D3" s="31">
        <f>'B. Total Expenditures'!$G$13</f>
        <v>133883128</v>
      </c>
      <c r="E3" s="39">
        <f t="shared" ref="E3:E44" si="0">D3/($D$44)</f>
        <v>0.14098928131811678</v>
      </c>
    </row>
    <row r="4" spans="1:5" ht="43.5" x14ac:dyDescent="0.35">
      <c r="A4" s="81" t="s">
        <v>103</v>
      </c>
      <c r="B4" s="31">
        <f>'C.1 Federal Expenditures'!$H$13</f>
        <v>16625878</v>
      </c>
      <c r="C4" s="31">
        <f>'C.2 State Expenditures'!$H$13</f>
        <v>48086204</v>
      </c>
      <c r="D4" s="31">
        <f>'B. Total Expenditures'!$H$13</f>
        <v>64712082</v>
      </c>
      <c r="E4" s="39">
        <f t="shared" si="0"/>
        <v>6.8146823801271225E-2</v>
      </c>
    </row>
    <row r="5" spans="1:5" ht="43.5" x14ac:dyDescent="0.35">
      <c r="A5" s="81" t="s">
        <v>102</v>
      </c>
      <c r="B5" s="31">
        <f>'C.1 Federal Expenditures'!$I$13</f>
        <v>14806749</v>
      </c>
      <c r="C5" s="31">
        <f>'C.2 State Expenditures'!$I$13</f>
        <v>54364297</v>
      </c>
      <c r="D5" s="31">
        <f>'B. Total Expenditures'!$I$13</f>
        <v>69171046</v>
      </c>
      <c r="E5" s="39">
        <f t="shared" si="0"/>
        <v>7.2842457516845566E-2</v>
      </c>
    </row>
    <row r="6" spans="1:5" ht="31" x14ac:dyDescent="0.35">
      <c r="A6" s="80" t="s">
        <v>75</v>
      </c>
      <c r="B6" s="31">
        <f>'C.1 Federal Expenditures'!$J$13</f>
        <v>0</v>
      </c>
      <c r="C6" s="94"/>
      <c r="D6" s="31">
        <f>'B. Total Expenditures'!$J$13</f>
        <v>0</v>
      </c>
      <c r="E6" s="39">
        <f t="shared" si="0"/>
        <v>0</v>
      </c>
    </row>
    <row r="7" spans="1:5" x14ac:dyDescent="0.35">
      <c r="A7" s="81" t="s">
        <v>104</v>
      </c>
      <c r="B7" s="31">
        <f>'C.1 Federal Expenditures'!$K$13</f>
        <v>0</v>
      </c>
      <c r="C7" s="94"/>
      <c r="D7" s="31">
        <f>'B. Total Expenditures'!$K$13</f>
        <v>0</v>
      </c>
      <c r="E7" s="39">
        <f t="shared" si="0"/>
        <v>0</v>
      </c>
    </row>
    <row r="8" spans="1:5" x14ac:dyDescent="0.35">
      <c r="A8" s="81" t="s">
        <v>105</v>
      </c>
      <c r="B8" s="31">
        <f>'C.1 Federal Expenditures'!$L$13</f>
        <v>0</v>
      </c>
      <c r="C8" s="94"/>
      <c r="D8" s="31">
        <f>'B. Total Expenditures'!$L$13</f>
        <v>0</v>
      </c>
      <c r="E8" s="39">
        <f t="shared" si="0"/>
        <v>0</v>
      </c>
    </row>
    <row r="9" spans="1:5" ht="29" x14ac:dyDescent="0.35">
      <c r="A9" s="81" t="s">
        <v>106</v>
      </c>
      <c r="B9" s="31">
        <f>'C.1 Federal Expenditures'!$M$13</f>
        <v>0</v>
      </c>
      <c r="C9" s="94"/>
      <c r="D9" s="31">
        <f>'B. Total Expenditures'!$M$13</f>
        <v>0</v>
      </c>
      <c r="E9" s="39">
        <f t="shared" si="0"/>
        <v>0</v>
      </c>
    </row>
    <row r="10" spans="1:5" ht="31" x14ac:dyDescent="0.35">
      <c r="A10" s="80" t="s">
        <v>74</v>
      </c>
      <c r="B10" s="31">
        <f>'C.1 Federal Expenditures'!$N$13</f>
        <v>0</v>
      </c>
      <c r="C10" s="94"/>
      <c r="D10" s="31">
        <f>'B. Total Expenditures'!$N$13</f>
        <v>0</v>
      </c>
      <c r="E10" s="39">
        <f t="shared" si="0"/>
        <v>0</v>
      </c>
    </row>
    <row r="11" spans="1:5" x14ac:dyDescent="0.35">
      <c r="A11" s="81" t="s">
        <v>107</v>
      </c>
      <c r="B11" s="31">
        <f>'C.1 Federal Expenditures'!$O$13</f>
        <v>0</v>
      </c>
      <c r="C11" s="94"/>
      <c r="D11" s="31">
        <f>'B. Total Expenditures'!$O$13</f>
        <v>0</v>
      </c>
      <c r="E11" s="39">
        <f t="shared" si="0"/>
        <v>0</v>
      </c>
    </row>
    <row r="12" spans="1:5" x14ac:dyDescent="0.35">
      <c r="A12" s="81" t="s">
        <v>108</v>
      </c>
      <c r="B12" s="31">
        <f>'C.1 Federal Expenditures'!$P$13</f>
        <v>0</v>
      </c>
      <c r="C12" s="94"/>
      <c r="D12" s="31">
        <f>'B. Total Expenditures'!$P$13</f>
        <v>0</v>
      </c>
      <c r="E12" s="39">
        <f t="shared" si="0"/>
        <v>0</v>
      </c>
    </row>
    <row r="13" spans="1:5" ht="29" x14ac:dyDescent="0.35">
      <c r="A13" s="81" t="s">
        <v>109</v>
      </c>
      <c r="B13" s="31">
        <f>'C.1 Federal Expenditures'!$Q$13</f>
        <v>0</v>
      </c>
      <c r="C13" s="94"/>
      <c r="D13" s="31">
        <f>'B. Total Expenditures'!$Q$13</f>
        <v>0</v>
      </c>
      <c r="E13" s="39">
        <f t="shared" si="0"/>
        <v>0</v>
      </c>
    </row>
    <row r="14" spans="1:5" ht="31" x14ac:dyDescent="0.35">
      <c r="A14" s="80" t="s">
        <v>110</v>
      </c>
      <c r="B14" s="31">
        <f>'C.1 Federal Expenditures'!$R$13</f>
        <v>50224364</v>
      </c>
      <c r="C14" s="31">
        <f>'C.2 State Expenditures'!$R$13</f>
        <v>0</v>
      </c>
      <c r="D14" s="31">
        <f>'B. Total Expenditures'!$R$13</f>
        <v>50224364</v>
      </c>
      <c r="E14" s="39">
        <f t="shared" si="0"/>
        <v>5.2890137023236396E-2</v>
      </c>
    </row>
    <row r="15" spans="1:5" x14ac:dyDescent="0.35">
      <c r="A15" s="81" t="s">
        <v>111</v>
      </c>
      <c r="B15" s="31">
        <f>'C.1 Federal Expenditures'!$S$13</f>
        <v>4767005</v>
      </c>
      <c r="C15" s="31">
        <f>'C.2 State Expenditures'!$S$13</f>
        <v>0</v>
      </c>
      <c r="D15" s="31">
        <f>'B. Total Expenditures'!$S$13</f>
        <v>4767005</v>
      </c>
      <c r="E15" s="39">
        <f t="shared" si="0"/>
        <v>5.0200246963894458E-3</v>
      </c>
    </row>
    <row r="16" spans="1:5" x14ac:dyDescent="0.35">
      <c r="A16" s="81" t="s">
        <v>112</v>
      </c>
      <c r="B16" s="31">
        <f>'C.1 Federal Expenditures'!$T$13</f>
        <v>5932538</v>
      </c>
      <c r="C16" s="31">
        <f>'C.2 State Expenditures'!$T$13</f>
        <v>0</v>
      </c>
      <c r="D16" s="31">
        <f>'B. Total Expenditures'!$T$13</f>
        <v>5932538</v>
      </c>
      <c r="E16" s="39">
        <f t="shared" si="0"/>
        <v>6.2474210268856131E-3</v>
      </c>
    </row>
    <row r="17" spans="1:5" x14ac:dyDescent="0.35">
      <c r="A17" s="81" t="s">
        <v>113</v>
      </c>
      <c r="B17" s="31">
        <f>'C.1 Federal Expenditures'!$U$13</f>
        <v>39524821</v>
      </c>
      <c r="C17" s="31">
        <f>'C.2 State Expenditures'!$U$13</f>
        <v>0</v>
      </c>
      <c r="D17" s="31">
        <f>'B. Total Expenditures'!$U$13</f>
        <v>39524821</v>
      </c>
      <c r="E17" s="39">
        <f t="shared" si="0"/>
        <v>4.1622691299961337E-2</v>
      </c>
    </row>
    <row r="18" spans="1:5" ht="15.5" x14ac:dyDescent="0.35">
      <c r="A18" s="80" t="s">
        <v>114</v>
      </c>
      <c r="B18" s="31">
        <f>'C.1 Federal Expenditures'!$V$13</f>
        <v>4762523</v>
      </c>
      <c r="C18" s="31">
        <f>'C.2 State Expenditures'!$V$13</f>
        <v>0</v>
      </c>
      <c r="D18" s="31">
        <f>'B. Total Expenditures'!$V$13</f>
        <v>4762523</v>
      </c>
      <c r="E18" s="39">
        <f t="shared" si="0"/>
        <v>5.0153048039854693E-3</v>
      </c>
    </row>
    <row r="19" spans="1:5" ht="15.5" x14ac:dyDescent="0.35">
      <c r="A19" s="80" t="s">
        <v>79</v>
      </c>
      <c r="B19" s="31">
        <f>'C.1 Federal Expenditures'!$W$13</f>
        <v>102223439</v>
      </c>
      <c r="C19" s="31">
        <f>'C.2 State Expenditures'!$W$13</f>
        <v>128925049</v>
      </c>
      <c r="D19" s="31">
        <f>'B. Total Expenditures'!$W$13</f>
        <v>231148488</v>
      </c>
      <c r="E19" s="39">
        <f t="shared" si="0"/>
        <v>0.24341722282503994</v>
      </c>
    </row>
    <row r="20" spans="1:5" ht="29" x14ac:dyDescent="0.35">
      <c r="A20" s="81" t="s">
        <v>116</v>
      </c>
      <c r="B20" s="31">
        <f>'C.1 Federal Expenditures'!$X$13</f>
        <v>102223439</v>
      </c>
      <c r="C20" s="31">
        <f>'C.2 State Expenditures'!$X$13</f>
        <v>128925049</v>
      </c>
      <c r="D20" s="31">
        <f>'B. Total Expenditures'!$X$13</f>
        <v>231148488</v>
      </c>
      <c r="E20" s="39">
        <f t="shared" si="0"/>
        <v>0.24341722282503994</v>
      </c>
    </row>
    <row r="21" spans="1:5" x14ac:dyDescent="0.35">
      <c r="A21" s="81" t="s">
        <v>115</v>
      </c>
      <c r="B21" s="31">
        <f>'C.1 Federal Expenditures'!$Y$13</f>
        <v>0</v>
      </c>
      <c r="C21" s="31">
        <f>'C.2 State Expenditures'!$Y$13</f>
        <v>0</v>
      </c>
      <c r="D21" s="31">
        <f>'B. Total Expenditures'!$Y$13</f>
        <v>0</v>
      </c>
      <c r="E21" s="39">
        <f t="shared" si="0"/>
        <v>0</v>
      </c>
    </row>
    <row r="22" spans="1:5" ht="31" x14ac:dyDescent="0.35">
      <c r="A22" s="80" t="s">
        <v>80</v>
      </c>
      <c r="B22" s="31">
        <f>'C.1 Federal Expenditures'!$Z$13</f>
        <v>0</v>
      </c>
      <c r="C22" s="31">
        <f>'C.2 State Expenditures'!$Z$13</f>
        <v>0</v>
      </c>
      <c r="D22" s="31">
        <f>'B. Total Expenditures'!$Z$13</f>
        <v>0</v>
      </c>
      <c r="E22" s="39">
        <f t="shared" si="0"/>
        <v>0</v>
      </c>
    </row>
    <row r="23" spans="1:5" ht="31" x14ac:dyDescent="0.35">
      <c r="A23" s="80" t="s">
        <v>76</v>
      </c>
      <c r="B23" s="31">
        <f>'C.1 Federal Expenditures'!$AA$13</f>
        <v>0</v>
      </c>
      <c r="C23" s="31">
        <f>'C.2 State Expenditures'!$AA$13</f>
        <v>0</v>
      </c>
      <c r="D23" s="31">
        <f>'B. Total Expenditures'!$AA$13</f>
        <v>0</v>
      </c>
      <c r="E23" s="39">
        <f t="shared" si="0"/>
        <v>0</v>
      </c>
    </row>
    <row r="24" spans="1:5" ht="31" x14ac:dyDescent="0.35">
      <c r="A24" s="80" t="s">
        <v>81</v>
      </c>
      <c r="B24" s="31">
        <f>'C.1 Federal Expenditures'!$AB$13</f>
        <v>0</v>
      </c>
      <c r="C24" s="31">
        <f>'C.2 State Expenditures'!$AB$13</f>
        <v>0</v>
      </c>
      <c r="D24" s="31">
        <f>'B. Total Expenditures'!$AB$13</f>
        <v>0</v>
      </c>
      <c r="E24" s="39">
        <f t="shared" si="0"/>
        <v>0</v>
      </c>
    </row>
    <row r="25" spans="1:5" ht="15.5" x14ac:dyDescent="0.35">
      <c r="A25" s="80" t="s">
        <v>61</v>
      </c>
      <c r="B25" s="31">
        <f>'C.1 Federal Expenditures'!$AC$13</f>
        <v>876886</v>
      </c>
      <c r="C25" s="31">
        <f>'C.2 State Expenditures'!$AC$13</f>
        <v>0</v>
      </c>
      <c r="D25" s="31">
        <f>'B. Total Expenditures'!$AC$13</f>
        <v>876886</v>
      </c>
      <c r="E25" s="39">
        <f t="shared" si="0"/>
        <v>9.2342873060090259E-4</v>
      </c>
    </row>
    <row r="26" spans="1:5" ht="15.5" x14ac:dyDescent="0.35">
      <c r="A26" s="80" t="s">
        <v>117</v>
      </c>
      <c r="B26" s="31">
        <f>'C.1 Federal Expenditures'!$AD$13</f>
        <v>20297592</v>
      </c>
      <c r="C26" s="31">
        <f>'C.2 State Expenditures'!$AD$13</f>
        <v>0</v>
      </c>
      <c r="D26" s="31">
        <f>'B. Total Expenditures'!$AD$13</f>
        <v>20297592</v>
      </c>
      <c r="E26" s="39">
        <f t="shared" si="0"/>
        <v>2.1374933132488186E-2</v>
      </c>
    </row>
    <row r="27" spans="1:5" s="8" customFormat="1" ht="15.5" x14ac:dyDescent="0.35">
      <c r="A27" s="80" t="s">
        <v>118</v>
      </c>
      <c r="B27" s="31">
        <f>'C.1 Federal Expenditures'!$AE$13</f>
        <v>0</v>
      </c>
      <c r="C27" s="31">
        <f>'C.2 State Expenditures'!$AE$13</f>
        <v>0</v>
      </c>
      <c r="D27" s="31">
        <f>'B. Total Expenditures'!$AE$13</f>
        <v>0</v>
      </c>
      <c r="E27" s="39">
        <f t="shared" si="0"/>
        <v>0</v>
      </c>
    </row>
    <row r="28" spans="1:5" ht="31" x14ac:dyDescent="0.35">
      <c r="A28" s="80" t="s">
        <v>119</v>
      </c>
      <c r="B28" s="31">
        <f>'C.1 Federal Expenditures'!$AF$13</f>
        <v>304805</v>
      </c>
      <c r="C28" s="31">
        <f>'C.2 State Expenditures'!$AF$13</f>
        <v>0</v>
      </c>
      <c r="D28" s="31">
        <f>'B. Total Expenditures'!$AF$13</f>
        <v>304805</v>
      </c>
      <c r="E28" s="39">
        <f t="shared" si="0"/>
        <v>3.2098322271174146E-4</v>
      </c>
    </row>
    <row r="29" spans="1:5" ht="31" x14ac:dyDescent="0.35">
      <c r="A29" s="80" t="s">
        <v>82</v>
      </c>
      <c r="B29" s="31">
        <f>'C.1 Federal Expenditures'!$AG$13</f>
        <v>0</v>
      </c>
      <c r="C29" s="31">
        <f>'C.2 State Expenditures'!$AG$13</f>
        <v>0</v>
      </c>
      <c r="D29" s="31">
        <f>'B. Total Expenditures'!$AG$13</f>
        <v>0</v>
      </c>
      <c r="E29" s="39">
        <f t="shared" si="0"/>
        <v>0</v>
      </c>
    </row>
    <row r="30" spans="1:5" ht="15.5" x14ac:dyDescent="0.35">
      <c r="A30" s="80" t="s">
        <v>120</v>
      </c>
      <c r="B30" s="31">
        <f>'C.1 Federal Expenditures'!$AH$13</f>
        <v>130706337</v>
      </c>
      <c r="C30" s="31">
        <f>'C.2 State Expenditures'!$AH$13</f>
        <v>113546010</v>
      </c>
      <c r="D30" s="31">
        <f>'B. Total Expenditures'!$AH$13</f>
        <v>244252347</v>
      </c>
      <c r="E30" s="39">
        <f t="shared" si="0"/>
        <v>0.2572165991206396</v>
      </c>
    </row>
    <row r="31" spans="1:5" ht="29" x14ac:dyDescent="0.35">
      <c r="A31" s="81" t="s">
        <v>121</v>
      </c>
      <c r="B31" s="31">
        <f>'C.1 Federal Expenditures'!$AI$13</f>
        <v>18063674</v>
      </c>
      <c r="C31" s="31">
        <f>'C.2 State Expenditures'!$AI$13</f>
        <v>24672032</v>
      </c>
      <c r="D31" s="31">
        <f>'B. Total Expenditures'!$AI$13</f>
        <v>42735706</v>
      </c>
      <c r="E31" s="39">
        <f t="shared" si="0"/>
        <v>4.5004001367239727E-2</v>
      </c>
    </row>
    <row r="32" spans="1:5" x14ac:dyDescent="0.35">
      <c r="A32" s="81" t="s">
        <v>122</v>
      </c>
      <c r="B32" s="31">
        <f>'C.1 Federal Expenditures'!$AJ$13</f>
        <v>381918</v>
      </c>
      <c r="C32" s="31">
        <f>'C.2 State Expenditures'!$AJ$13</f>
        <v>22304</v>
      </c>
      <c r="D32" s="31">
        <f>'B. Total Expenditures'!$AJ$13</f>
        <v>404222</v>
      </c>
      <c r="E32" s="39">
        <f t="shared" si="0"/>
        <v>4.2567700743421385E-4</v>
      </c>
    </row>
    <row r="33" spans="1:5" x14ac:dyDescent="0.35">
      <c r="A33" s="81" t="s">
        <v>123</v>
      </c>
      <c r="B33" s="31">
        <f>'C.1 Federal Expenditures'!$AK$13</f>
        <v>112260745</v>
      </c>
      <c r="C33" s="31">
        <f>'C.2 State Expenditures'!$AK$13</f>
        <v>88851674</v>
      </c>
      <c r="D33" s="31">
        <f>'B. Total Expenditures'!$AK$13</f>
        <v>201112419</v>
      </c>
      <c r="E33" s="39">
        <f t="shared" si="0"/>
        <v>0.21178692074596567</v>
      </c>
    </row>
    <row r="34" spans="1:5" ht="15.5" x14ac:dyDescent="0.35">
      <c r="A34" s="80" t="s">
        <v>124</v>
      </c>
      <c r="B34" s="31">
        <f>'C.1 Federal Expenditures'!$AL$13</f>
        <v>0</v>
      </c>
      <c r="C34" s="31">
        <f>'C.2 State Expenditures'!$AL$13</f>
        <v>0</v>
      </c>
      <c r="D34" s="31">
        <f>'B. Total Expenditures'!$AL$13</f>
        <v>0</v>
      </c>
      <c r="E34" s="39">
        <f t="shared" si="0"/>
        <v>0</v>
      </c>
    </row>
    <row r="35" spans="1:5" ht="15.5" x14ac:dyDescent="0.35">
      <c r="A35" s="80" t="s">
        <v>83</v>
      </c>
      <c r="B35" s="31">
        <f>'C.1 Federal Expenditures'!$AM$13</f>
        <v>67251945</v>
      </c>
      <c r="C35" s="31">
        <f>'C.2 State Expenditures'!$AM$13</f>
        <v>30541419</v>
      </c>
      <c r="D35" s="31">
        <f>'B. Total Expenditures'!$AM$13</f>
        <v>97793364</v>
      </c>
      <c r="E35" s="39">
        <f t="shared" si="0"/>
        <v>0.10298397052719739</v>
      </c>
    </row>
    <row r="36" spans="1:5" x14ac:dyDescent="0.35">
      <c r="A36" s="81" t="s">
        <v>125</v>
      </c>
      <c r="B36" s="31">
        <f>'C.1 Federal Expenditures'!$AN$13</f>
        <v>63887514</v>
      </c>
      <c r="C36" s="31">
        <f>'C.2 State Expenditures'!$AN$13</f>
        <v>28084656</v>
      </c>
      <c r="D36" s="31">
        <f>'B. Total Expenditures'!$AN$13</f>
        <v>91972170</v>
      </c>
      <c r="E36" s="39">
        <f t="shared" si="0"/>
        <v>9.6853803337845989E-2</v>
      </c>
    </row>
    <row r="37" spans="1:5" x14ac:dyDescent="0.35">
      <c r="A37" s="81" t="s">
        <v>126</v>
      </c>
      <c r="B37" s="31">
        <f>'C.1 Federal Expenditures'!$AO$13</f>
        <v>0</v>
      </c>
      <c r="C37" s="31">
        <f>'C.2 State Expenditures'!$AO$13</f>
        <v>0</v>
      </c>
      <c r="D37" s="31">
        <f>'B. Total Expenditures'!$AO$13</f>
        <v>0</v>
      </c>
      <c r="E37" s="39">
        <f t="shared" si="0"/>
        <v>0</v>
      </c>
    </row>
    <row r="38" spans="1:5" x14ac:dyDescent="0.35">
      <c r="A38" s="81" t="s">
        <v>127</v>
      </c>
      <c r="B38" s="31">
        <f>'C.1 Federal Expenditures'!$AP$13</f>
        <v>3364431</v>
      </c>
      <c r="C38" s="31">
        <f>'C.2 State Expenditures'!$AP$13</f>
        <v>2456763</v>
      </c>
      <c r="D38" s="31">
        <f>'B. Total Expenditures'!$AP$13</f>
        <v>5821194</v>
      </c>
      <c r="E38" s="39">
        <f t="shared" si="0"/>
        <v>6.1301671893513989E-3</v>
      </c>
    </row>
    <row r="39" spans="1:5" ht="15.5" x14ac:dyDescent="0.35">
      <c r="A39" s="80" t="s">
        <v>77</v>
      </c>
      <c r="B39" s="31">
        <f>'C.1 Federal Expenditures'!$AQ$13</f>
        <v>0</v>
      </c>
      <c r="C39" s="31">
        <f>'C.2 State Expenditures'!$AQ$13</f>
        <v>0</v>
      </c>
      <c r="D39" s="31">
        <f>'B. Total Expenditures'!$AQ$13</f>
        <v>0</v>
      </c>
      <c r="E39" s="39">
        <f t="shared" si="0"/>
        <v>0</v>
      </c>
    </row>
    <row r="40" spans="1:5" ht="15.5" x14ac:dyDescent="0.35">
      <c r="A40" s="73" t="s">
        <v>130</v>
      </c>
      <c r="B40" s="95">
        <f>'C.1 Federal Expenditures'!$AR$13</f>
        <v>408080518</v>
      </c>
      <c r="C40" s="95">
        <f>'C.2 State Expenditures'!$AR$13</f>
        <v>375462979</v>
      </c>
      <c r="D40" s="95">
        <f>'B. Total Expenditures'!$AR$13</f>
        <v>783543497</v>
      </c>
      <c r="E40" s="75">
        <f t="shared" si="0"/>
        <v>0.82513186070401645</v>
      </c>
    </row>
    <row r="41" spans="1:5" ht="15.5" x14ac:dyDescent="0.35">
      <c r="A41" s="80" t="s">
        <v>78</v>
      </c>
      <c r="B41" s="31">
        <f>'C.1 Federal Expenditures'!$C$13</f>
        <v>110005981</v>
      </c>
      <c r="C41" s="94"/>
      <c r="D41" s="31">
        <f>'B. Total Expenditures'!$C$13</f>
        <v>110005981</v>
      </c>
      <c r="E41" s="39">
        <f t="shared" si="0"/>
        <v>0.11584480011465231</v>
      </c>
    </row>
    <row r="42" spans="1:5" ht="15.5" x14ac:dyDescent="0.35">
      <c r="A42" s="80" t="s">
        <v>192</v>
      </c>
      <c r="B42" s="31">
        <f>'C.1 Federal Expenditures'!$D$13</f>
        <v>56048440</v>
      </c>
      <c r="C42" s="94"/>
      <c r="D42" s="31">
        <f>'B. Total Expenditures'!$D$13</f>
        <v>56048440</v>
      </c>
      <c r="E42" s="39">
        <f t="shared" si="0"/>
        <v>5.902333918133127E-2</v>
      </c>
    </row>
    <row r="43" spans="1:5" ht="15.5" x14ac:dyDescent="0.35">
      <c r="A43" s="82" t="s">
        <v>101</v>
      </c>
      <c r="B43" s="95">
        <f>B41+B42</f>
        <v>166054421</v>
      </c>
      <c r="C43" s="97"/>
      <c r="D43" s="95">
        <f>D41+D42</f>
        <v>166054421</v>
      </c>
      <c r="E43" s="75">
        <f t="shared" si="0"/>
        <v>0.17486813929598358</v>
      </c>
    </row>
    <row r="44" spans="1:5" ht="15.5" x14ac:dyDescent="0.35">
      <c r="A44" s="73" t="s">
        <v>59</v>
      </c>
      <c r="B44" s="74">
        <f>SUM(B41,B42, B3,B6,B10,B14,B18,B19,B22,B23,B24,B25,B26,B27,B28,B29,B30,B34,B35, B39)</f>
        <v>574134939</v>
      </c>
      <c r="C44" s="74">
        <f>SUM(C41,C42,C3,C6,C10,C14,C18,C19,C22,C23,C24,C25,C26,C27,C28,C29,C30,C34,C35, C39)</f>
        <v>375462979</v>
      </c>
      <c r="D44" s="74">
        <f>B44+C44</f>
        <v>949597918</v>
      </c>
      <c r="E44" s="75">
        <f t="shared" si="0"/>
        <v>1</v>
      </c>
    </row>
    <row r="45" spans="1:5" ht="15.5" x14ac:dyDescent="0.35">
      <c r="A45" s="80" t="s">
        <v>128</v>
      </c>
      <c r="B45" s="31">
        <f>'C.1 Federal Expenditures'!$AS$13</f>
        <v>50818553</v>
      </c>
      <c r="C45" s="94"/>
      <c r="D45" s="31">
        <f>'B. Total Expenditures'!$AS$13</f>
        <v>50818553</v>
      </c>
      <c r="E45" s="96"/>
    </row>
    <row r="46" spans="1:5" ht="15.5" x14ac:dyDescent="0.35">
      <c r="A46" s="80" t="s">
        <v>129</v>
      </c>
      <c r="B46" s="31">
        <f>'C.1 Federal Expenditures'!$AT$13</f>
        <v>0</v>
      </c>
      <c r="C46" s="94"/>
      <c r="D46" s="31">
        <f>'B. Total Expenditures'!$AT$13</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279</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Expenditures'!$G$14</f>
        <v>62041277</v>
      </c>
      <c r="C3" s="31">
        <f>'C.2 State Expenditures'!$G$14</f>
        <v>47816740</v>
      </c>
      <c r="D3" s="31">
        <f>'B. Total Expenditures'!$G$14</f>
        <v>109858017</v>
      </c>
      <c r="E3" s="39">
        <f t="shared" ref="E3:E44" si="0">D3/($D$44)</f>
        <v>0.22684365678162344</v>
      </c>
    </row>
    <row r="4" spans="1:5" ht="43.5" x14ac:dyDescent="0.35">
      <c r="A4" s="81" t="s">
        <v>103</v>
      </c>
      <c r="B4" s="31">
        <f>'C.1 Federal Expenditures'!$H$14</f>
        <v>28975220</v>
      </c>
      <c r="C4" s="31">
        <f>'C.2 State Expenditures'!$H$14</f>
        <v>17837462</v>
      </c>
      <c r="D4" s="31">
        <f>'B. Total Expenditures'!$H$14</f>
        <v>46812682</v>
      </c>
      <c r="E4" s="39">
        <f t="shared" si="0"/>
        <v>9.6662585568382156E-2</v>
      </c>
    </row>
    <row r="5" spans="1:5" ht="43.5" x14ac:dyDescent="0.35">
      <c r="A5" s="81" t="s">
        <v>102</v>
      </c>
      <c r="B5" s="31">
        <f>'C.1 Federal Expenditures'!$I$14</f>
        <v>33066057</v>
      </c>
      <c r="C5" s="31">
        <f>'C.2 State Expenditures'!$I$14</f>
        <v>29979278</v>
      </c>
      <c r="D5" s="31">
        <f>'B. Total Expenditures'!$I$14</f>
        <v>63045335</v>
      </c>
      <c r="E5" s="39">
        <f t="shared" si="0"/>
        <v>0.1301810712132413</v>
      </c>
    </row>
    <row r="6" spans="1:5" ht="31" x14ac:dyDescent="0.35">
      <c r="A6" s="80" t="s">
        <v>75</v>
      </c>
      <c r="B6" s="31">
        <f>'C.1 Federal Expenditures'!$J$14</f>
        <v>25916912</v>
      </c>
      <c r="C6" s="94"/>
      <c r="D6" s="31">
        <f>'B. Total Expenditures'!$J$14</f>
        <v>25916912</v>
      </c>
      <c r="E6" s="39">
        <f t="shared" si="0"/>
        <v>5.3515321422263958E-2</v>
      </c>
    </row>
    <row r="7" spans="1:5" x14ac:dyDescent="0.35">
      <c r="A7" s="81" t="s">
        <v>104</v>
      </c>
      <c r="B7" s="31">
        <f>'C.1 Federal Expenditures'!$K$14</f>
        <v>25916912</v>
      </c>
      <c r="C7" s="94"/>
      <c r="D7" s="31">
        <f>'B. Total Expenditures'!$K$14</f>
        <v>25916912</v>
      </c>
      <c r="E7" s="39">
        <f t="shared" si="0"/>
        <v>5.3515321422263958E-2</v>
      </c>
    </row>
    <row r="8" spans="1:5" x14ac:dyDescent="0.35">
      <c r="A8" s="81" t="s">
        <v>105</v>
      </c>
      <c r="B8" s="31">
        <f>'C.1 Federal Expenditures'!$L$14</f>
        <v>0</v>
      </c>
      <c r="C8" s="94"/>
      <c r="D8" s="31">
        <f>'B. Total Expenditures'!$L$14</f>
        <v>0</v>
      </c>
      <c r="E8" s="39">
        <f t="shared" si="0"/>
        <v>0</v>
      </c>
    </row>
    <row r="9" spans="1:5" ht="29" x14ac:dyDescent="0.35">
      <c r="A9" s="81" t="s">
        <v>106</v>
      </c>
      <c r="B9" s="31">
        <f>'C.1 Federal Expenditures'!$M$14</f>
        <v>0</v>
      </c>
      <c r="C9" s="94"/>
      <c r="D9" s="31">
        <f>'B. Total Expenditures'!$M$14</f>
        <v>0</v>
      </c>
      <c r="E9" s="39">
        <f t="shared" si="0"/>
        <v>0</v>
      </c>
    </row>
    <row r="10" spans="1:5" ht="31" x14ac:dyDescent="0.35">
      <c r="A10" s="80" t="s">
        <v>74</v>
      </c>
      <c r="B10" s="31">
        <f>'C.1 Federal Expenditures'!$N$14</f>
        <v>0</v>
      </c>
      <c r="C10" s="94"/>
      <c r="D10" s="31">
        <f>'B. Total Expenditures'!$N$14</f>
        <v>0</v>
      </c>
      <c r="E10" s="39">
        <f t="shared" si="0"/>
        <v>0</v>
      </c>
    </row>
    <row r="11" spans="1:5" x14ac:dyDescent="0.35">
      <c r="A11" s="81" t="s">
        <v>107</v>
      </c>
      <c r="B11" s="31">
        <f>'C.1 Federal Expenditures'!$O$14</f>
        <v>0</v>
      </c>
      <c r="C11" s="94"/>
      <c r="D11" s="31">
        <f>'B. Total Expenditures'!$O$14</f>
        <v>0</v>
      </c>
      <c r="E11" s="39">
        <f t="shared" si="0"/>
        <v>0</v>
      </c>
    </row>
    <row r="12" spans="1:5" x14ac:dyDescent="0.35">
      <c r="A12" s="81" t="s">
        <v>108</v>
      </c>
      <c r="B12" s="31">
        <f>'C.1 Federal Expenditures'!$P$14</f>
        <v>0</v>
      </c>
      <c r="C12" s="94"/>
      <c r="D12" s="31">
        <f>'B. Total Expenditures'!$P$14</f>
        <v>0</v>
      </c>
      <c r="E12" s="39">
        <f t="shared" si="0"/>
        <v>0</v>
      </c>
    </row>
    <row r="13" spans="1:5" ht="29" x14ac:dyDescent="0.35">
      <c r="A13" s="81" t="s">
        <v>109</v>
      </c>
      <c r="B13" s="31">
        <f>'C.1 Federal Expenditures'!$Q$14</f>
        <v>0</v>
      </c>
      <c r="C13" s="94"/>
      <c r="D13" s="31">
        <f>'B. Total Expenditures'!$Q$14</f>
        <v>0</v>
      </c>
      <c r="E13" s="39">
        <f t="shared" si="0"/>
        <v>0</v>
      </c>
    </row>
    <row r="14" spans="1:5" ht="31" x14ac:dyDescent="0.35">
      <c r="A14" s="80" t="s">
        <v>110</v>
      </c>
      <c r="B14" s="31">
        <f>'C.1 Federal Expenditures'!$R$14</f>
        <v>8286208</v>
      </c>
      <c r="C14" s="31">
        <f>'C.2 State Expenditures'!$R$14</f>
        <v>0</v>
      </c>
      <c r="D14" s="31">
        <f>'B. Total Expenditures'!$R$14</f>
        <v>8286208</v>
      </c>
      <c r="E14" s="39">
        <f t="shared" si="0"/>
        <v>1.7110027787713866E-2</v>
      </c>
    </row>
    <row r="15" spans="1:5" x14ac:dyDescent="0.35">
      <c r="A15" s="81" t="s">
        <v>111</v>
      </c>
      <c r="B15" s="31">
        <f>'C.1 Federal Expenditures'!$S$14</f>
        <v>7508729</v>
      </c>
      <c r="C15" s="31">
        <f>'C.2 State Expenditures'!$S$14</f>
        <v>0</v>
      </c>
      <c r="D15" s="31">
        <f>'B. Total Expenditures'!$S$14</f>
        <v>7508729</v>
      </c>
      <c r="E15" s="39">
        <f t="shared" si="0"/>
        <v>1.5504626705051691E-2</v>
      </c>
    </row>
    <row r="16" spans="1:5" x14ac:dyDescent="0.35">
      <c r="A16" s="81" t="s">
        <v>112</v>
      </c>
      <c r="B16" s="31">
        <f>'C.1 Federal Expenditures'!$T$14</f>
        <v>0</v>
      </c>
      <c r="C16" s="31">
        <f>'C.2 State Expenditures'!$T$14</f>
        <v>0</v>
      </c>
      <c r="D16" s="31">
        <f>'B. Total Expenditures'!$T$14</f>
        <v>0</v>
      </c>
      <c r="E16" s="39">
        <f t="shared" si="0"/>
        <v>0</v>
      </c>
    </row>
    <row r="17" spans="1:5" x14ac:dyDescent="0.35">
      <c r="A17" s="81" t="s">
        <v>113</v>
      </c>
      <c r="B17" s="31">
        <f>'C.1 Federal Expenditures'!$U$14</f>
        <v>777479</v>
      </c>
      <c r="C17" s="31">
        <f>'C.2 State Expenditures'!$U$14</f>
        <v>0</v>
      </c>
      <c r="D17" s="31">
        <f>'B. Total Expenditures'!$U$14</f>
        <v>777479</v>
      </c>
      <c r="E17" s="39">
        <f t="shared" si="0"/>
        <v>1.6054010826621766E-3</v>
      </c>
    </row>
    <row r="18" spans="1:5" ht="15.5" x14ac:dyDescent="0.35">
      <c r="A18" s="80" t="s">
        <v>114</v>
      </c>
      <c r="B18" s="31">
        <f>'C.1 Federal Expenditures'!$V$14</f>
        <v>115140</v>
      </c>
      <c r="C18" s="31">
        <f>'C.2 State Expenditures'!$V$14</f>
        <v>0</v>
      </c>
      <c r="D18" s="31">
        <f>'B. Total Expenditures'!$V$14</f>
        <v>115140</v>
      </c>
      <c r="E18" s="39">
        <f t="shared" si="0"/>
        <v>2.3775031950409338E-4</v>
      </c>
    </row>
    <row r="19" spans="1:5" ht="15.5" x14ac:dyDescent="0.35">
      <c r="A19" s="80" t="s">
        <v>79</v>
      </c>
      <c r="B19" s="31">
        <f>'C.1 Federal Expenditures'!$W$14</f>
        <v>0</v>
      </c>
      <c r="C19" s="31">
        <f>'C.2 State Expenditures'!$W$14</f>
        <v>22182651</v>
      </c>
      <c r="D19" s="31">
        <f>'B. Total Expenditures'!$W$14</f>
        <v>22182651</v>
      </c>
      <c r="E19" s="39">
        <f t="shared" si="0"/>
        <v>4.5804519391156824E-2</v>
      </c>
    </row>
    <row r="20" spans="1:5" ht="29" x14ac:dyDescent="0.35">
      <c r="A20" s="81" t="s">
        <v>116</v>
      </c>
      <c r="B20" s="31">
        <f>'C.1 Federal Expenditures'!$X$14</f>
        <v>0</v>
      </c>
      <c r="C20" s="31">
        <f>'C.2 State Expenditures'!$X$14</f>
        <v>22182651</v>
      </c>
      <c r="D20" s="31">
        <f>'B. Total Expenditures'!$X$14</f>
        <v>22182651</v>
      </c>
      <c r="E20" s="39">
        <f t="shared" si="0"/>
        <v>4.5804519391156824E-2</v>
      </c>
    </row>
    <row r="21" spans="1:5" x14ac:dyDescent="0.35">
      <c r="A21" s="81" t="s">
        <v>115</v>
      </c>
      <c r="B21" s="31">
        <f>'C.1 Federal Expenditures'!$Y$14</f>
        <v>0</v>
      </c>
      <c r="C21" s="31">
        <f>'C.2 State Expenditures'!$Y$14</f>
        <v>0</v>
      </c>
      <c r="D21" s="31">
        <f>'B. Total Expenditures'!$Y$14</f>
        <v>0</v>
      </c>
      <c r="E21" s="39">
        <f t="shared" si="0"/>
        <v>0</v>
      </c>
    </row>
    <row r="22" spans="1:5" ht="31" x14ac:dyDescent="0.35">
      <c r="A22" s="80" t="s">
        <v>80</v>
      </c>
      <c r="B22" s="31">
        <f>'C.1 Federal Expenditures'!$Z$14</f>
        <v>0</v>
      </c>
      <c r="C22" s="31">
        <f>'C.2 State Expenditures'!$Z$14</f>
        <v>0</v>
      </c>
      <c r="D22" s="31">
        <f>'B. Total Expenditures'!$Z$14</f>
        <v>0</v>
      </c>
      <c r="E22" s="39">
        <f t="shared" si="0"/>
        <v>0</v>
      </c>
    </row>
    <row r="23" spans="1:5" ht="31" x14ac:dyDescent="0.35">
      <c r="A23" s="80" t="s">
        <v>76</v>
      </c>
      <c r="B23" s="31">
        <f>'C.1 Federal Expenditures'!$AA$14</f>
        <v>0</v>
      </c>
      <c r="C23" s="31">
        <f>'C.2 State Expenditures'!$AA$14</f>
        <v>0</v>
      </c>
      <c r="D23" s="31">
        <f>'B. Total Expenditures'!$AA$14</f>
        <v>0</v>
      </c>
      <c r="E23" s="39">
        <f t="shared" si="0"/>
        <v>0</v>
      </c>
    </row>
    <row r="24" spans="1:5" ht="31" x14ac:dyDescent="0.35">
      <c r="A24" s="80" t="s">
        <v>81</v>
      </c>
      <c r="B24" s="31">
        <f>'C.1 Federal Expenditures'!$AB$14</f>
        <v>0</v>
      </c>
      <c r="C24" s="31">
        <f>'C.2 State Expenditures'!$AB$14</f>
        <v>0</v>
      </c>
      <c r="D24" s="31">
        <f>'B. Total Expenditures'!$AB$14</f>
        <v>0</v>
      </c>
      <c r="E24" s="39">
        <f t="shared" si="0"/>
        <v>0</v>
      </c>
    </row>
    <row r="25" spans="1:5" ht="15.5" x14ac:dyDescent="0.35">
      <c r="A25" s="80" t="s">
        <v>61</v>
      </c>
      <c r="B25" s="31">
        <f>'C.1 Federal Expenditures'!$AC$14</f>
        <v>5799183</v>
      </c>
      <c r="C25" s="31">
        <f>'C.2 State Expenditures'!$AC$14</f>
        <v>0</v>
      </c>
      <c r="D25" s="31">
        <f>'B. Total Expenditures'!$AC$14</f>
        <v>5799183</v>
      </c>
      <c r="E25" s="39">
        <f t="shared" si="0"/>
        <v>1.1974618821545135E-2</v>
      </c>
    </row>
    <row r="26" spans="1:5" ht="15.5" x14ac:dyDescent="0.35">
      <c r="A26" s="80" t="s">
        <v>117</v>
      </c>
      <c r="B26" s="31">
        <f>'C.1 Federal Expenditures'!$AD$14</f>
        <v>13836760</v>
      </c>
      <c r="C26" s="31">
        <f>'C.2 State Expenditures'!$AD$14</f>
        <v>0</v>
      </c>
      <c r="D26" s="31">
        <f>'B. Total Expenditures'!$AD$14</f>
        <v>13836760</v>
      </c>
      <c r="E26" s="39">
        <f t="shared" si="0"/>
        <v>2.8571253351584672E-2</v>
      </c>
    </row>
    <row r="27" spans="1:5" s="8" customFormat="1" ht="15.5" x14ac:dyDescent="0.35">
      <c r="A27" s="80" t="s">
        <v>118</v>
      </c>
      <c r="B27" s="31">
        <f>'C.1 Federal Expenditures'!$AE$14</f>
        <v>14749724</v>
      </c>
      <c r="C27" s="31">
        <f>'C.2 State Expenditures'!$AE$14</f>
        <v>39184173</v>
      </c>
      <c r="D27" s="31">
        <f>'B. Total Expenditures'!$AE$14</f>
        <v>53933897</v>
      </c>
      <c r="E27" s="39">
        <f t="shared" si="0"/>
        <v>0.11136704224292916</v>
      </c>
    </row>
    <row r="28" spans="1:5" ht="31" x14ac:dyDescent="0.35">
      <c r="A28" s="80" t="s">
        <v>119</v>
      </c>
      <c r="B28" s="31">
        <f>'C.1 Federal Expenditures'!$AF$14</f>
        <v>10011809</v>
      </c>
      <c r="C28" s="31">
        <f>'C.2 State Expenditures'!$AF$14</f>
        <v>0</v>
      </c>
      <c r="D28" s="31">
        <f>'B. Total Expenditures'!$AF$14</f>
        <v>10011809</v>
      </c>
      <c r="E28" s="39">
        <f t="shared" si="0"/>
        <v>2.0673187324682627E-2</v>
      </c>
    </row>
    <row r="29" spans="1:5" ht="31" x14ac:dyDescent="0.35">
      <c r="A29" s="80" t="s">
        <v>82</v>
      </c>
      <c r="B29" s="31">
        <f>'C.1 Federal Expenditures'!$AG$14</f>
        <v>0</v>
      </c>
      <c r="C29" s="31">
        <f>'C.2 State Expenditures'!$AG$14</f>
        <v>0</v>
      </c>
      <c r="D29" s="31">
        <f>'B. Total Expenditures'!$AG$14</f>
        <v>0</v>
      </c>
      <c r="E29" s="39">
        <f t="shared" si="0"/>
        <v>0</v>
      </c>
    </row>
    <row r="30" spans="1:5" ht="15.5" x14ac:dyDescent="0.35">
      <c r="A30" s="80" t="s">
        <v>120</v>
      </c>
      <c r="B30" s="31">
        <f>'C.1 Federal Expenditures'!$AH$14</f>
        <v>141765762</v>
      </c>
      <c r="C30" s="31">
        <f>'C.2 State Expenditures'!$AH$14</f>
        <v>60407478</v>
      </c>
      <c r="D30" s="31">
        <f>'B. Total Expenditures'!$AH$14</f>
        <v>202173240</v>
      </c>
      <c r="E30" s="39">
        <f t="shared" si="0"/>
        <v>0.41746354355721516</v>
      </c>
    </row>
    <row r="31" spans="1:5" ht="29" x14ac:dyDescent="0.35">
      <c r="A31" s="81" t="s">
        <v>121</v>
      </c>
      <c r="B31" s="31">
        <f>'C.1 Federal Expenditures'!$AI$14</f>
        <v>127160049</v>
      </c>
      <c r="C31" s="31">
        <f>'C.2 State Expenditures'!$AI$14</f>
        <v>54087861</v>
      </c>
      <c r="D31" s="31">
        <f>'B. Total Expenditures'!$AI$14</f>
        <v>181247910</v>
      </c>
      <c r="E31" s="39">
        <f t="shared" si="0"/>
        <v>0.3742552415489766</v>
      </c>
    </row>
    <row r="32" spans="1:5" x14ac:dyDescent="0.35">
      <c r="A32" s="81" t="s">
        <v>122</v>
      </c>
      <c r="B32" s="31">
        <f>'C.1 Federal Expenditures'!$AJ$14</f>
        <v>10027935</v>
      </c>
      <c r="C32" s="31">
        <f>'C.2 State Expenditures'!$AJ$14</f>
        <v>2167890</v>
      </c>
      <c r="D32" s="31">
        <f>'B. Total Expenditures'!$AJ$14</f>
        <v>12195825</v>
      </c>
      <c r="E32" s="39">
        <f t="shared" si="0"/>
        <v>2.5182918971391435E-2</v>
      </c>
    </row>
    <row r="33" spans="1:5" x14ac:dyDescent="0.35">
      <c r="A33" s="81" t="s">
        <v>123</v>
      </c>
      <c r="B33" s="31">
        <f>'C.1 Federal Expenditures'!$AK$14</f>
        <v>4577778</v>
      </c>
      <c r="C33" s="31">
        <f>'C.2 State Expenditures'!$AK$14</f>
        <v>4151727</v>
      </c>
      <c r="D33" s="31">
        <f>'B. Total Expenditures'!$AK$14</f>
        <v>8729505</v>
      </c>
      <c r="E33" s="39">
        <f t="shared" si="0"/>
        <v>1.8025383036847149E-2</v>
      </c>
    </row>
    <row r="34" spans="1:5" ht="15.5" x14ac:dyDescent="0.35">
      <c r="A34" s="80" t="s">
        <v>124</v>
      </c>
      <c r="B34" s="31">
        <f>'C.1 Federal Expenditures'!$AL$14</f>
        <v>0</v>
      </c>
      <c r="C34" s="31">
        <f>'C.2 State Expenditures'!$AL$14</f>
        <v>0</v>
      </c>
      <c r="D34" s="31">
        <f>'B. Total Expenditures'!$AL$14</f>
        <v>0</v>
      </c>
      <c r="E34" s="39">
        <f t="shared" si="0"/>
        <v>0</v>
      </c>
    </row>
    <row r="35" spans="1:5" ht="15.5" x14ac:dyDescent="0.35">
      <c r="A35" s="80" t="s">
        <v>83</v>
      </c>
      <c r="B35" s="31">
        <f>'C.1 Federal Expenditures'!$AM$14</f>
        <v>26638920</v>
      </c>
      <c r="C35" s="31">
        <f>'C.2 State Expenditures'!$AM$14</f>
        <v>3777485</v>
      </c>
      <c r="D35" s="31">
        <f>'B. Total Expenditures'!$AM$14</f>
        <v>30416405</v>
      </c>
      <c r="E35" s="39">
        <f t="shared" si="0"/>
        <v>6.2806235946811742E-2</v>
      </c>
    </row>
    <row r="36" spans="1:5" x14ac:dyDescent="0.35">
      <c r="A36" s="81" t="s">
        <v>125</v>
      </c>
      <c r="B36" s="31">
        <f>'C.1 Federal Expenditures'!$AN$14</f>
        <v>17206511</v>
      </c>
      <c r="C36" s="31">
        <f>'C.2 State Expenditures'!$AN$14</f>
        <v>1780900</v>
      </c>
      <c r="D36" s="31">
        <f>'B. Total Expenditures'!$AN$14</f>
        <v>18987411</v>
      </c>
      <c r="E36" s="39">
        <f t="shared" si="0"/>
        <v>3.9206731212485128E-2</v>
      </c>
    </row>
    <row r="37" spans="1:5" x14ac:dyDescent="0.35">
      <c r="A37" s="81" t="s">
        <v>126</v>
      </c>
      <c r="B37" s="31">
        <f>'C.1 Federal Expenditures'!$AO$14</f>
        <v>7845888</v>
      </c>
      <c r="C37" s="31">
        <f>'C.2 State Expenditures'!$AO$14</f>
        <v>125539</v>
      </c>
      <c r="D37" s="31">
        <f>'B. Total Expenditures'!$AO$14</f>
        <v>7971427</v>
      </c>
      <c r="E37" s="39">
        <f t="shared" si="0"/>
        <v>1.6460042697182185E-2</v>
      </c>
    </row>
    <row r="38" spans="1:5" x14ac:dyDescent="0.35">
      <c r="A38" s="81" t="s">
        <v>127</v>
      </c>
      <c r="B38" s="31">
        <f>'C.1 Federal Expenditures'!$AP$14</f>
        <v>1586521</v>
      </c>
      <c r="C38" s="31">
        <f>'C.2 State Expenditures'!$AP$14</f>
        <v>1871046</v>
      </c>
      <c r="D38" s="31">
        <f>'B. Total Expenditures'!$AP$14</f>
        <v>3457567</v>
      </c>
      <c r="E38" s="39">
        <f t="shared" si="0"/>
        <v>7.13946203714443E-3</v>
      </c>
    </row>
    <row r="39" spans="1:5" ht="15.5" x14ac:dyDescent="0.35">
      <c r="A39" s="80" t="s">
        <v>77</v>
      </c>
      <c r="B39" s="31">
        <f>'C.1 Federal Expenditures'!$AQ$14</f>
        <v>0</v>
      </c>
      <c r="C39" s="31">
        <f>'C.2 State Expenditures'!$AQ$14</f>
        <v>0</v>
      </c>
      <c r="D39" s="31">
        <f>'B. Total Expenditures'!$AQ$14</f>
        <v>0</v>
      </c>
      <c r="E39" s="39">
        <f t="shared" si="0"/>
        <v>0</v>
      </c>
    </row>
    <row r="40" spans="1:5" ht="15.5" x14ac:dyDescent="0.35">
      <c r="A40" s="73" t="s">
        <v>130</v>
      </c>
      <c r="B40" s="95">
        <f>'C.1 Federal Expenditures'!$AR$14</f>
        <v>309161695</v>
      </c>
      <c r="C40" s="95">
        <f>'C.2 State Expenditures'!$AR$14</f>
        <v>173368527</v>
      </c>
      <c r="D40" s="95">
        <f>'B. Total Expenditures'!$AR$14</f>
        <v>482530222</v>
      </c>
      <c r="E40" s="75">
        <f t="shared" si="0"/>
        <v>0.99636715694703071</v>
      </c>
    </row>
    <row r="41" spans="1:5" ht="15.5" x14ac:dyDescent="0.35">
      <c r="A41" s="80" t="s">
        <v>78</v>
      </c>
      <c r="B41" s="31">
        <f>'C.1 Federal Expenditures'!$C$14</f>
        <v>0</v>
      </c>
      <c r="C41" s="94"/>
      <c r="D41" s="31">
        <f>'B. Total Expenditures'!$C$14</f>
        <v>0</v>
      </c>
      <c r="E41" s="39">
        <f t="shared" si="0"/>
        <v>0</v>
      </c>
    </row>
    <row r="42" spans="1:5" ht="15.5" x14ac:dyDescent="0.35">
      <c r="A42" s="80" t="s">
        <v>192</v>
      </c>
      <c r="B42" s="31">
        <f>'C.1 Federal Expenditures'!$D$14</f>
        <v>1759348</v>
      </c>
      <c r="C42" s="94"/>
      <c r="D42" s="31">
        <f>'B. Total Expenditures'!$D$14</f>
        <v>1759348</v>
      </c>
      <c r="E42" s="39">
        <f t="shared" si="0"/>
        <v>3.6328430529693218E-3</v>
      </c>
    </row>
    <row r="43" spans="1:5" ht="15.5" x14ac:dyDescent="0.35">
      <c r="A43" s="82" t="s">
        <v>101</v>
      </c>
      <c r="B43" s="95">
        <f>B41+B42</f>
        <v>1759348</v>
      </c>
      <c r="C43" s="97"/>
      <c r="D43" s="95">
        <f>D41+D42</f>
        <v>1759348</v>
      </c>
      <c r="E43" s="75">
        <f t="shared" si="0"/>
        <v>3.6328430529693218E-3</v>
      </c>
    </row>
    <row r="44" spans="1:5" ht="15.5" x14ac:dyDescent="0.35">
      <c r="A44" s="73" t="s">
        <v>59</v>
      </c>
      <c r="B44" s="74">
        <f>SUM(B41,B42, B3,B6,B10,B14,B18,B19,B22,B23,B24,B25,B26,B27,B28,B29,B30,B34,B35, B39)</f>
        <v>310921043</v>
      </c>
      <c r="C44" s="74">
        <f>SUM(C41,C42,C3,C6,C10,C14,C18,C19,C22,C23,C24,C25,C26,C27,C28,C29,C30,C34,C35, C39)</f>
        <v>173368527</v>
      </c>
      <c r="D44" s="74">
        <f>B44+C44</f>
        <v>484289570</v>
      </c>
      <c r="E44" s="75">
        <f t="shared" si="0"/>
        <v>1</v>
      </c>
    </row>
    <row r="45" spans="1:5" ht="15.5" x14ac:dyDescent="0.35">
      <c r="A45" s="80" t="s">
        <v>128</v>
      </c>
      <c r="B45" s="31">
        <f>'C.1 Federal Expenditures'!$AS$14</f>
        <v>26758016</v>
      </c>
      <c r="C45" s="94"/>
      <c r="D45" s="31">
        <f>'B. Total Expenditures'!$AS$14</f>
        <v>26758016</v>
      </c>
      <c r="E45" s="96"/>
    </row>
    <row r="46" spans="1:5" ht="15.5" x14ac:dyDescent="0.35">
      <c r="A46" s="80" t="s">
        <v>129</v>
      </c>
      <c r="B46" s="31">
        <f>'C.1 Federal Expenditures'!$AT$14</f>
        <v>79824101</v>
      </c>
      <c r="C46" s="94"/>
      <c r="D46" s="31">
        <f>'B. Total Expenditures'!$AT$14</f>
        <v>79824101</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278</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Expenditures'!$G$15</f>
        <v>16553360</v>
      </c>
      <c r="C3" s="31">
        <f>'C.2 State Expenditures'!$G$15</f>
        <v>22125825</v>
      </c>
      <c r="D3" s="31">
        <f>'B. Total Expenditures'!$G$15</f>
        <v>38679185</v>
      </c>
      <c r="E3" s="39">
        <f t="shared" ref="E3:E44" si="0">D3/($D$44)</f>
        <v>0.17510402928655774</v>
      </c>
    </row>
    <row r="4" spans="1:5" ht="43.5" x14ac:dyDescent="0.35">
      <c r="A4" s="81" t="s">
        <v>103</v>
      </c>
      <c r="B4" s="31">
        <f>'C.1 Federal Expenditures'!$H$15</f>
        <v>16553360</v>
      </c>
      <c r="C4" s="31">
        <f>'C.2 State Expenditures'!$H$15</f>
        <v>22125825</v>
      </c>
      <c r="D4" s="31">
        <f>'B. Total Expenditures'!$H$15</f>
        <v>38679185</v>
      </c>
      <c r="E4" s="39">
        <f t="shared" si="0"/>
        <v>0.17510402928655774</v>
      </c>
    </row>
    <row r="5" spans="1:5" ht="43.5" x14ac:dyDescent="0.35">
      <c r="A5" s="81" t="s">
        <v>102</v>
      </c>
      <c r="B5" s="31">
        <f>'C.1 Federal Expenditures'!$I$15</f>
        <v>0</v>
      </c>
      <c r="C5" s="31">
        <f>'C.2 State Expenditures'!$I$15</f>
        <v>0</v>
      </c>
      <c r="D5" s="31">
        <f>'B. Total Expenditures'!$I$15</f>
        <v>0</v>
      </c>
      <c r="E5" s="39">
        <f t="shared" si="0"/>
        <v>0</v>
      </c>
    </row>
    <row r="6" spans="1:5" ht="31" x14ac:dyDescent="0.35">
      <c r="A6" s="80" t="s">
        <v>75</v>
      </c>
      <c r="B6" s="31">
        <f>'C.1 Federal Expenditures'!$J$15</f>
        <v>0</v>
      </c>
      <c r="C6" s="94"/>
      <c r="D6" s="31">
        <f>'B. Total Expenditures'!$J$15</f>
        <v>0</v>
      </c>
      <c r="E6" s="39">
        <f t="shared" si="0"/>
        <v>0</v>
      </c>
    </row>
    <row r="7" spans="1:5" x14ac:dyDescent="0.35">
      <c r="A7" s="81" t="s">
        <v>104</v>
      </c>
      <c r="B7" s="31">
        <f>'C.1 Federal Expenditures'!$K$15</f>
        <v>0</v>
      </c>
      <c r="C7" s="94"/>
      <c r="D7" s="31">
        <f>'B. Total Expenditures'!$K$15</f>
        <v>0</v>
      </c>
      <c r="E7" s="39">
        <f t="shared" si="0"/>
        <v>0</v>
      </c>
    </row>
    <row r="8" spans="1:5" x14ac:dyDescent="0.35">
      <c r="A8" s="81" t="s">
        <v>105</v>
      </c>
      <c r="B8" s="31">
        <f>'C.1 Federal Expenditures'!$L$15</f>
        <v>0</v>
      </c>
      <c r="C8" s="94"/>
      <c r="D8" s="31">
        <f>'B. Total Expenditures'!$L$15</f>
        <v>0</v>
      </c>
      <c r="E8" s="39">
        <f t="shared" si="0"/>
        <v>0</v>
      </c>
    </row>
    <row r="9" spans="1:5" ht="29" x14ac:dyDescent="0.35">
      <c r="A9" s="81" t="s">
        <v>106</v>
      </c>
      <c r="B9" s="31">
        <f>'C.1 Federal Expenditures'!$M$15</f>
        <v>0</v>
      </c>
      <c r="C9" s="94"/>
      <c r="D9" s="31">
        <f>'B. Total Expenditures'!$M$15</f>
        <v>0</v>
      </c>
      <c r="E9" s="39">
        <f t="shared" si="0"/>
        <v>0</v>
      </c>
    </row>
    <row r="10" spans="1:5" ht="31" x14ac:dyDescent="0.35">
      <c r="A10" s="80" t="s">
        <v>74</v>
      </c>
      <c r="B10" s="31">
        <f>'C.1 Federal Expenditures'!$N$15</f>
        <v>0</v>
      </c>
      <c r="C10" s="94"/>
      <c r="D10" s="31">
        <f>'B. Total Expenditures'!$N$15</f>
        <v>0</v>
      </c>
      <c r="E10" s="39">
        <f t="shared" si="0"/>
        <v>0</v>
      </c>
    </row>
    <row r="11" spans="1:5" x14ac:dyDescent="0.35">
      <c r="A11" s="81" t="s">
        <v>107</v>
      </c>
      <c r="B11" s="31">
        <f>'C.1 Federal Expenditures'!$O$15</f>
        <v>0</v>
      </c>
      <c r="C11" s="94"/>
      <c r="D11" s="31">
        <f>'B. Total Expenditures'!$O$15</f>
        <v>0</v>
      </c>
      <c r="E11" s="39">
        <f t="shared" si="0"/>
        <v>0</v>
      </c>
    </row>
    <row r="12" spans="1:5" x14ac:dyDescent="0.35">
      <c r="A12" s="81" t="s">
        <v>108</v>
      </c>
      <c r="B12" s="31">
        <f>'C.1 Federal Expenditures'!$P$15</f>
        <v>0</v>
      </c>
      <c r="C12" s="94"/>
      <c r="D12" s="31">
        <f>'B. Total Expenditures'!$P$15</f>
        <v>0</v>
      </c>
      <c r="E12" s="39">
        <f t="shared" si="0"/>
        <v>0</v>
      </c>
    </row>
    <row r="13" spans="1:5" ht="29" x14ac:dyDescent="0.35">
      <c r="A13" s="81" t="s">
        <v>109</v>
      </c>
      <c r="B13" s="31">
        <f>'C.1 Federal Expenditures'!$Q$15</f>
        <v>0</v>
      </c>
      <c r="C13" s="94"/>
      <c r="D13" s="31">
        <f>'B. Total Expenditures'!$Q$15</f>
        <v>0</v>
      </c>
      <c r="E13" s="39">
        <f t="shared" si="0"/>
        <v>0</v>
      </c>
    </row>
    <row r="14" spans="1:5" ht="31" x14ac:dyDescent="0.35">
      <c r="A14" s="80" t="s">
        <v>110</v>
      </c>
      <c r="B14" s="31">
        <f>'C.1 Federal Expenditures'!$R$15</f>
        <v>2053160</v>
      </c>
      <c r="C14" s="31">
        <f>'C.2 State Expenditures'!$R$15</f>
        <v>39477475</v>
      </c>
      <c r="D14" s="31">
        <f>'B. Total Expenditures'!$R$15</f>
        <v>41530635</v>
      </c>
      <c r="E14" s="39">
        <f t="shared" si="0"/>
        <v>0.18801279104844995</v>
      </c>
    </row>
    <row r="15" spans="1:5" x14ac:dyDescent="0.35">
      <c r="A15" s="81" t="s">
        <v>111</v>
      </c>
      <c r="B15" s="31">
        <f>'C.1 Federal Expenditures'!$S$15</f>
        <v>0</v>
      </c>
      <c r="C15" s="31">
        <f>'C.2 State Expenditures'!$S$15</f>
        <v>489929</v>
      </c>
      <c r="D15" s="31">
        <f>'B. Total Expenditures'!$S$15</f>
        <v>489929</v>
      </c>
      <c r="E15" s="39">
        <f t="shared" si="0"/>
        <v>2.2179511270553902E-3</v>
      </c>
    </row>
    <row r="16" spans="1:5" x14ac:dyDescent="0.35">
      <c r="A16" s="81" t="s">
        <v>112</v>
      </c>
      <c r="B16" s="31">
        <f>'C.1 Federal Expenditures'!$T$15</f>
        <v>0</v>
      </c>
      <c r="C16" s="31">
        <f>'C.2 State Expenditures'!$T$15</f>
        <v>34425147</v>
      </c>
      <c r="D16" s="31">
        <f>'B. Total Expenditures'!$T$15</f>
        <v>34425147</v>
      </c>
      <c r="E16" s="39">
        <f t="shared" si="0"/>
        <v>0.15584562985187136</v>
      </c>
    </row>
    <row r="17" spans="1:5" x14ac:dyDescent="0.35">
      <c r="A17" s="81" t="s">
        <v>113</v>
      </c>
      <c r="B17" s="31">
        <f>'C.1 Federal Expenditures'!$U$15</f>
        <v>2053160</v>
      </c>
      <c r="C17" s="31">
        <f>'C.2 State Expenditures'!$U$15</f>
        <v>4562399</v>
      </c>
      <c r="D17" s="31">
        <f>'B. Total Expenditures'!$U$15</f>
        <v>6615559</v>
      </c>
      <c r="E17" s="39">
        <f t="shared" si="0"/>
        <v>2.9949210069523197E-2</v>
      </c>
    </row>
    <row r="18" spans="1:5" ht="15.5" x14ac:dyDescent="0.35">
      <c r="A18" s="80" t="s">
        <v>114</v>
      </c>
      <c r="B18" s="31">
        <f>'C.1 Federal Expenditures'!$V$15</f>
        <v>766726</v>
      </c>
      <c r="C18" s="31">
        <f>'C.2 State Expenditures'!$V$15</f>
        <v>551100</v>
      </c>
      <c r="D18" s="31">
        <f>'B. Total Expenditures'!$V$15</f>
        <v>1317826</v>
      </c>
      <c r="E18" s="39">
        <f t="shared" si="0"/>
        <v>5.9659127383006449E-3</v>
      </c>
    </row>
    <row r="19" spans="1:5" ht="15.5" x14ac:dyDescent="0.35">
      <c r="A19" s="80" t="s">
        <v>79</v>
      </c>
      <c r="B19" s="31">
        <f>'C.1 Federal Expenditures'!$W$15</f>
        <v>3886791</v>
      </c>
      <c r="C19" s="31">
        <f>'C.2 State Expenditures'!$W$15</f>
        <v>6087039</v>
      </c>
      <c r="D19" s="31">
        <f>'B. Total Expenditures'!$W$15</f>
        <v>9973830</v>
      </c>
      <c r="E19" s="39">
        <f t="shared" si="0"/>
        <v>4.5152394509324539E-2</v>
      </c>
    </row>
    <row r="20" spans="1:5" ht="29" x14ac:dyDescent="0.35">
      <c r="A20" s="81" t="s">
        <v>116</v>
      </c>
      <c r="B20" s="31">
        <f>'C.1 Federal Expenditures'!$X$15</f>
        <v>3886791</v>
      </c>
      <c r="C20" s="31">
        <f>'C.2 State Expenditures'!$X$15</f>
        <v>6087039</v>
      </c>
      <c r="D20" s="31">
        <f>'B. Total Expenditures'!$X$15</f>
        <v>9973830</v>
      </c>
      <c r="E20" s="39">
        <f t="shared" si="0"/>
        <v>4.5152394509324539E-2</v>
      </c>
    </row>
    <row r="21" spans="1:5" x14ac:dyDescent="0.35">
      <c r="A21" s="81" t="s">
        <v>115</v>
      </c>
      <c r="B21" s="31">
        <f>'C.1 Federal Expenditures'!$Y$15</f>
        <v>0</v>
      </c>
      <c r="C21" s="31">
        <f>'C.2 State Expenditures'!$Y$15</f>
        <v>0</v>
      </c>
      <c r="D21" s="31">
        <f>'B. Total Expenditures'!$Y$15</f>
        <v>0</v>
      </c>
      <c r="E21" s="39">
        <f t="shared" si="0"/>
        <v>0</v>
      </c>
    </row>
    <row r="22" spans="1:5" ht="31" x14ac:dyDescent="0.35">
      <c r="A22" s="80" t="s">
        <v>80</v>
      </c>
      <c r="B22" s="31">
        <f>'C.1 Federal Expenditures'!$Z$15</f>
        <v>230524</v>
      </c>
      <c r="C22" s="31">
        <f>'C.2 State Expenditures'!$Z$15</f>
        <v>128901</v>
      </c>
      <c r="D22" s="31">
        <f>'B. Total Expenditures'!$Z$15</f>
        <v>359425</v>
      </c>
      <c r="E22" s="39">
        <f t="shared" si="0"/>
        <v>1.6271481864553509E-3</v>
      </c>
    </row>
    <row r="23" spans="1:5" ht="31" x14ac:dyDescent="0.35">
      <c r="A23" s="80" t="s">
        <v>76</v>
      </c>
      <c r="B23" s="31">
        <f>'C.1 Federal Expenditures'!$AA$15</f>
        <v>0</v>
      </c>
      <c r="C23" s="31">
        <f>'C.2 State Expenditures'!$AA$15</f>
        <v>0</v>
      </c>
      <c r="D23" s="31">
        <f>'B. Total Expenditures'!$AA$15</f>
        <v>0</v>
      </c>
      <c r="E23" s="39">
        <f t="shared" si="0"/>
        <v>0</v>
      </c>
    </row>
    <row r="24" spans="1:5" ht="31" x14ac:dyDescent="0.35">
      <c r="A24" s="80" t="s">
        <v>81</v>
      </c>
      <c r="B24" s="31">
        <f>'C.1 Federal Expenditures'!$AB$15</f>
        <v>0</v>
      </c>
      <c r="C24" s="31">
        <f>'C.2 State Expenditures'!$AB$15</f>
        <v>0</v>
      </c>
      <c r="D24" s="31">
        <f>'B. Total Expenditures'!$AB$15</f>
        <v>0</v>
      </c>
      <c r="E24" s="39">
        <f t="shared" si="0"/>
        <v>0</v>
      </c>
    </row>
    <row r="25" spans="1:5" ht="15.5" x14ac:dyDescent="0.35">
      <c r="A25" s="80" t="s">
        <v>61</v>
      </c>
      <c r="B25" s="31">
        <f>'C.1 Federal Expenditures'!$AC$15</f>
        <v>1196653</v>
      </c>
      <c r="C25" s="31">
        <f>'C.2 State Expenditures'!$AC$15</f>
        <v>6732154</v>
      </c>
      <c r="D25" s="31">
        <f>'B. Total Expenditures'!$AC$15</f>
        <v>7928807</v>
      </c>
      <c r="E25" s="39">
        <f t="shared" si="0"/>
        <v>3.5894397804283204E-2</v>
      </c>
    </row>
    <row r="26" spans="1:5" ht="15.5" x14ac:dyDescent="0.35">
      <c r="A26" s="80" t="s">
        <v>117</v>
      </c>
      <c r="B26" s="31">
        <f>'C.1 Federal Expenditures'!$AD$15</f>
        <v>0</v>
      </c>
      <c r="C26" s="31">
        <f>'C.2 State Expenditures'!$AD$15</f>
        <v>7548889</v>
      </c>
      <c r="D26" s="31">
        <f>'B. Total Expenditures'!$AD$15</f>
        <v>7548889</v>
      </c>
      <c r="E26" s="39">
        <f t="shared" si="0"/>
        <v>3.4174476027273415E-2</v>
      </c>
    </row>
    <row r="27" spans="1:5" s="8" customFormat="1" ht="15.5" x14ac:dyDescent="0.35">
      <c r="A27" s="80" t="s">
        <v>118</v>
      </c>
      <c r="B27" s="31">
        <f>'C.1 Federal Expenditures'!$AE$15</f>
        <v>894211</v>
      </c>
      <c r="C27" s="31">
        <f>'C.2 State Expenditures'!$AE$15</f>
        <v>6701390</v>
      </c>
      <c r="D27" s="31">
        <f>'B. Total Expenditures'!$AE$15</f>
        <v>7595601</v>
      </c>
      <c r="E27" s="39">
        <f t="shared" si="0"/>
        <v>3.438594530761202E-2</v>
      </c>
    </row>
    <row r="28" spans="1:5" ht="31" x14ac:dyDescent="0.35">
      <c r="A28" s="80" t="s">
        <v>119</v>
      </c>
      <c r="B28" s="31">
        <f>'C.1 Federal Expenditures'!$AF$15</f>
        <v>4019298</v>
      </c>
      <c r="C28" s="31">
        <f>'C.2 State Expenditures'!$AF$15</f>
        <v>4829681</v>
      </c>
      <c r="D28" s="31">
        <f>'B. Total Expenditures'!$AF$15</f>
        <v>8848979</v>
      </c>
      <c r="E28" s="39">
        <f t="shared" si="0"/>
        <v>4.006009635342974E-2</v>
      </c>
    </row>
    <row r="29" spans="1:5" ht="31" x14ac:dyDescent="0.35">
      <c r="A29" s="80" t="s">
        <v>82</v>
      </c>
      <c r="B29" s="31">
        <f>'C.1 Federal Expenditures'!$AG$15</f>
        <v>206514</v>
      </c>
      <c r="C29" s="31">
        <f>'C.2 State Expenditures'!$AG$15</f>
        <v>13560581</v>
      </c>
      <c r="D29" s="31">
        <f>'B. Total Expenditures'!$AG$15</f>
        <v>13767095</v>
      </c>
      <c r="E29" s="39">
        <f t="shared" si="0"/>
        <v>6.2324834560780494E-2</v>
      </c>
    </row>
    <row r="30" spans="1:5" ht="15.5" x14ac:dyDescent="0.35">
      <c r="A30" s="80" t="s">
        <v>120</v>
      </c>
      <c r="B30" s="31">
        <f>'C.1 Federal Expenditures'!$AH$15</f>
        <v>1285177</v>
      </c>
      <c r="C30" s="31">
        <f>'C.2 State Expenditures'!$AH$15</f>
        <v>132000</v>
      </c>
      <c r="D30" s="31">
        <f>'B. Total Expenditures'!$AH$15</f>
        <v>1417177</v>
      </c>
      <c r="E30" s="39">
        <f t="shared" si="0"/>
        <v>6.4156833426618487E-3</v>
      </c>
    </row>
    <row r="31" spans="1:5" ht="29" x14ac:dyDescent="0.35">
      <c r="A31" s="81" t="s">
        <v>121</v>
      </c>
      <c r="B31" s="31">
        <f>'C.1 Federal Expenditures'!$AI$15</f>
        <v>1285177</v>
      </c>
      <c r="C31" s="31">
        <f>'C.2 State Expenditures'!$AI$15</f>
        <v>0</v>
      </c>
      <c r="D31" s="31">
        <f>'B. Total Expenditures'!$AI$15</f>
        <v>1285177</v>
      </c>
      <c r="E31" s="39">
        <f t="shared" si="0"/>
        <v>5.8181078801533802E-3</v>
      </c>
    </row>
    <row r="32" spans="1:5" x14ac:dyDescent="0.35">
      <c r="A32" s="81" t="s">
        <v>122</v>
      </c>
      <c r="B32" s="31">
        <f>'C.1 Federal Expenditures'!$AJ$15</f>
        <v>0</v>
      </c>
      <c r="C32" s="31">
        <f>'C.2 State Expenditures'!$AJ$15</f>
        <v>0</v>
      </c>
      <c r="D32" s="31">
        <f>'B. Total Expenditures'!$AJ$15</f>
        <v>0</v>
      </c>
      <c r="E32" s="39">
        <f t="shared" si="0"/>
        <v>0</v>
      </c>
    </row>
    <row r="33" spans="1:5" x14ac:dyDescent="0.35">
      <c r="A33" s="81" t="s">
        <v>123</v>
      </c>
      <c r="B33" s="31">
        <f>'C.1 Federal Expenditures'!$AK$15</f>
        <v>0</v>
      </c>
      <c r="C33" s="31">
        <f>'C.2 State Expenditures'!$AK$15</f>
        <v>132000</v>
      </c>
      <c r="D33" s="31">
        <f>'B. Total Expenditures'!$AK$15</f>
        <v>132000</v>
      </c>
      <c r="E33" s="39">
        <f t="shared" si="0"/>
        <v>5.9757546250846863E-4</v>
      </c>
    </row>
    <row r="34" spans="1:5" ht="15.5" x14ac:dyDescent="0.35">
      <c r="A34" s="80" t="s">
        <v>124</v>
      </c>
      <c r="B34" s="31">
        <f>'C.1 Federal Expenditures'!$AL$15</f>
        <v>3754900</v>
      </c>
      <c r="C34" s="31">
        <f>'C.2 State Expenditures'!$AL$15</f>
        <v>226834</v>
      </c>
      <c r="D34" s="31">
        <f>'B. Total Expenditures'!$AL$15</f>
        <v>3981734</v>
      </c>
      <c r="E34" s="39">
        <f t="shared" si="0"/>
        <v>1.8025655580573445E-2</v>
      </c>
    </row>
    <row r="35" spans="1:5" ht="15.5" x14ac:dyDescent="0.35">
      <c r="A35" s="80" t="s">
        <v>83</v>
      </c>
      <c r="B35" s="31">
        <f>'C.1 Federal Expenditures'!$AM$15</f>
        <v>12676696</v>
      </c>
      <c r="C35" s="31">
        <f>'C.2 State Expenditures'!$AM$15</f>
        <v>10278977</v>
      </c>
      <c r="D35" s="31">
        <f>'B. Total Expenditures'!$AM$15</f>
        <v>22955673</v>
      </c>
      <c r="E35" s="39">
        <f t="shared" si="0"/>
        <v>0.10392232507703156</v>
      </c>
    </row>
    <row r="36" spans="1:5" x14ac:dyDescent="0.35">
      <c r="A36" s="81" t="s">
        <v>125</v>
      </c>
      <c r="B36" s="31">
        <f>'C.1 Federal Expenditures'!$AN$15</f>
        <v>6917417</v>
      </c>
      <c r="C36" s="31">
        <f>'C.2 State Expenditures'!$AN$15</f>
        <v>5562803</v>
      </c>
      <c r="D36" s="31">
        <f>'B. Total Expenditures'!$AN$15</f>
        <v>12480220</v>
      </c>
      <c r="E36" s="39">
        <f t="shared" si="0"/>
        <v>5.6499039687177573E-2</v>
      </c>
    </row>
    <row r="37" spans="1:5" x14ac:dyDescent="0.35">
      <c r="A37" s="81" t="s">
        <v>126</v>
      </c>
      <c r="B37" s="31">
        <f>'C.1 Federal Expenditures'!$AO$15</f>
        <v>4321142</v>
      </c>
      <c r="C37" s="31">
        <f>'C.2 State Expenditures'!$AO$15</f>
        <v>2880761</v>
      </c>
      <c r="D37" s="31">
        <f>'B. Total Expenditures'!$AO$15</f>
        <v>7201903</v>
      </c>
      <c r="E37" s="39">
        <f t="shared" si="0"/>
        <v>3.2603640273985816E-2</v>
      </c>
    </row>
    <row r="38" spans="1:5" x14ac:dyDescent="0.35">
      <c r="A38" s="81" t="s">
        <v>127</v>
      </c>
      <c r="B38" s="31">
        <f>'C.1 Federal Expenditures'!$AP$15</f>
        <v>1438137</v>
      </c>
      <c r="C38" s="31">
        <f>'C.2 State Expenditures'!$AP$15</f>
        <v>1835413</v>
      </c>
      <c r="D38" s="31">
        <f>'B. Total Expenditures'!$AP$15</f>
        <v>3273550</v>
      </c>
      <c r="E38" s="39">
        <f t="shared" si="0"/>
        <v>1.4819645115868162E-2</v>
      </c>
    </row>
    <row r="39" spans="1:5" ht="15.5" x14ac:dyDescent="0.35">
      <c r="A39" s="80" t="s">
        <v>77</v>
      </c>
      <c r="B39" s="31">
        <f>'C.1 Federal Expenditures'!$AQ$15</f>
        <v>0</v>
      </c>
      <c r="C39" s="31">
        <f>'C.2 State Expenditures'!$AQ$15</f>
        <v>45129908</v>
      </c>
      <c r="D39" s="31">
        <f>'B. Total Expenditures'!$AQ$15</f>
        <v>45129908</v>
      </c>
      <c r="E39" s="39">
        <f t="shared" si="0"/>
        <v>0.20430701247018665</v>
      </c>
    </row>
    <row r="40" spans="1:5" ht="15.5" x14ac:dyDescent="0.35">
      <c r="A40" s="73" t="s">
        <v>130</v>
      </c>
      <c r="B40" s="95">
        <f>'C.1 Federal Expenditures'!$AR$15</f>
        <v>47524010</v>
      </c>
      <c r="C40" s="95">
        <f>'C.2 State Expenditures'!$AR$15</f>
        <v>163510754</v>
      </c>
      <c r="D40" s="95">
        <f>'B. Total Expenditures'!$AR$15</f>
        <v>211034764</v>
      </c>
      <c r="E40" s="75">
        <f t="shared" si="0"/>
        <v>0.95537270229292059</v>
      </c>
    </row>
    <row r="41" spans="1:5" ht="15.5" x14ac:dyDescent="0.35">
      <c r="A41" s="80" t="s">
        <v>78</v>
      </c>
      <c r="B41" s="31">
        <f>'C.1 Federal Expenditures'!$C$15</f>
        <v>0</v>
      </c>
      <c r="C41" s="94"/>
      <c r="D41" s="31">
        <f>'B. Total Expenditures'!$C$15</f>
        <v>0</v>
      </c>
      <c r="E41" s="39">
        <f t="shared" si="0"/>
        <v>0</v>
      </c>
    </row>
    <row r="42" spans="1:5" ht="15.5" x14ac:dyDescent="0.35">
      <c r="A42" s="80" t="s">
        <v>192</v>
      </c>
      <c r="B42" s="31">
        <f>'C.1 Federal Expenditures'!$D$15</f>
        <v>9857840</v>
      </c>
      <c r="C42" s="94"/>
      <c r="D42" s="31">
        <f>'B. Total Expenditures'!$D$15</f>
        <v>9857840</v>
      </c>
      <c r="E42" s="39">
        <f t="shared" si="0"/>
        <v>4.4627297707079412E-2</v>
      </c>
    </row>
    <row r="43" spans="1:5" ht="15.5" x14ac:dyDescent="0.35">
      <c r="A43" s="82" t="s">
        <v>101</v>
      </c>
      <c r="B43" s="95">
        <f>B41+B42</f>
        <v>9857840</v>
      </c>
      <c r="C43" s="97"/>
      <c r="D43" s="95">
        <f>D41+D42</f>
        <v>9857840</v>
      </c>
      <c r="E43" s="75">
        <f t="shared" si="0"/>
        <v>4.4627297707079412E-2</v>
      </c>
    </row>
    <row r="44" spans="1:5" ht="15.5" x14ac:dyDescent="0.35">
      <c r="A44" s="73" t="s">
        <v>59</v>
      </c>
      <c r="B44" s="74">
        <f>SUM(B41,B42, B3,B6,B10,B14,B18,B19,B22,B23,B24,B25,B26,B27,B28,B29,B30,B34,B35, B39)</f>
        <v>57381850</v>
      </c>
      <c r="C44" s="74">
        <f>SUM(C41,C42,C3,C6,C10,C14,C18,C19,C22,C23,C24,C25,C26,C27,C28,C29,C30,C34,C35, C39)</f>
        <v>163510754</v>
      </c>
      <c r="D44" s="74">
        <f>B44+C44</f>
        <v>220892604</v>
      </c>
      <c r="E44" s="75">
        <f t="shared" si="0"/>
        <v>1</v>
      </c>
    </row>
    <row r="45" spans="1:5" ht="15.5" x14ac:dyDescent="0.35">
      <c r="A45" s="80" t="s">
        <v>128</v>
      </c>
      <c r="B45" s="31">
        <f>'C.1 Federal Expenditures'!$AS$15</f>
        <v>15302487</v>
      </c>
      <c r="C45" s="94"/>
      <c r="D45" s="31">
        <f>'B. Total Expenditures'!$AS$15</f>
        <v>15302487</v>
      </c>
      <c r="E45" s="96"/>
    </row>
    <row r="46" spans="1:5" ht="15.5" x14ac:dyDescent="0.35">
      <c r="A46" s="80" t="s">
        <v>129</v>
      </c>
      <c r="B46" s="31">
        <f>'C.1 Federal Expenditures'!$AT$15</f>
        <v>364301363</v>
      </c>
      <c r="C46" s="94"/>
      <c r="D46" s="31">
        <f>'B. Total Expenditures'!$AT$15</f>
        <v>364301363</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277</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Expenditures'!$G$16</f>
        <v>2070633</v>
      </c>
      <c r="C3" s="31">
        <f>'C.2 State Expenditures'!$G$16</f>
        <v>5844104</v>
      </c>
      <c r="D3" s="31">
        <f>'B. Total Expenditures'!$G$16</f>
        <v>7914737</v>
      </c>
      <c r="E3" s="39">
        <f t="shared" ref="E3:E44" si="0">D3/($D$44)</f>
        <v>0.18098521885876054</v>
      </c>
    </row>
    <row r="4" spans="1:5" ht="43.5" x14ac:dyDescent="0.35">
      <c r="A4" s="81" t="s">
        <v>103</v>
      </c>
      <c r="B4" s="31">
        <f>'C.1 Federal Expenditures'!$H$16</f>
        <v>2070633</v>
      </c>
      <c r="C4" s="31">
        <f>'C.2 State Expenditures'!$H$16</f>
        <v>5844104</v>
      </c>
      <c r="D4" s="31">
        <f>'B. Total Expenditures'!$H$16</f>
        <v>7914737</v>
      </c>
      <c r="E4" s="39">
        <f t="shared" si="0"/>
        <v>0.18098521885876054</v>
      </c>
    </row>
    <row r="5" spans="1:5" ht="43.5" x14ac:dyDescent="0.35">
      <c r="A5" s="81" t="s">
        <v>102</v>
      </c>
      <c r="B5" s="31">
        <f>'C.1 Federal Expenditures'!$I$16</f>
        <v>0</v>
      </c>
      <c r="C5" s="31">
        <f>'C.2 State Expenditures'!$I$16</f>
        <v>0</v>
      </c>
      <c r="D5" s="31">
        <f>'B. Total Expenditures'!$I$16</f>
        <v>0</v>
      </c>
      <c r="E5" s="39">
        <f t="shared" si="0"/>
        <v>0</v>
      </c>
    </row>
    <row r="6" spans="1:5" ht="31" x14ac:dyDescent="0.35">
      <c r="A6" s="80" t="s">
        <v>75</v>
      </c>
      <c r="B6" s="31">
        <f>'C.1 Federal Expenditures'!$J$16</f>
        <v>0</v>
      </c>
      <c r="C6" s="94"/>
      <c r="D6" s="31">
        <f>'B. Total Expenditures'!$J$16</f>
        <v>0</v>
      </c>
      <c r="E6" s="39">
        <f t="shared" si="0"/>
        <v>0</v>
      </c>
    </row>
    <row r="7" spans="1:5" x14ac:dyDescent="0.35">
      <c r="A7" s="81" t="s">
        <v>104</v>
      </c>
      <c r="B7" s="31">
        <f>'C.1 Federal Expenditures'!$K$16</f>
        <v>0</v>
      </c>
      <c r="C7" s="94"/>
      <c r="D7" s="31">
        <f>'B. Total Expenditures'!$K$16</f>
        <v>0</v>
      </c>
      <c r="E7" s="39">
        <f t="shared" si="0"/>
        <v>0</v>
      </c>
    </row>
    <row r="8" spans="1:5" x14ac:dyDescent="0.35">
      <c r="A8" s="81" t="s">
        <v>105</v>
      </c>
      <c r="B8" s="31">
        <f>'C.1 Federal Expenditures'!$L$16</f>
        <v>0</v>
      </c>
      <c r="C8" s="94"/>
      <c r="D8" s="31">
        <f>'B. Total Expenditures'!$L$16</f>
        <v>0</v>
      </c>
      <c r="E8" s="39">
        <f t="shared" si="0"/>
        <v>0</v>
      </c>
    </row>
    <row r="9" spans="1:5" ht="29" x14ac:dyDescent="0.35">
      <c r="A9" s="81" t="s">
        <v>106</v>
      </c>
      <c r="B9" s="31">
        <f>'C.1 Federal Expenditures'!$M$16</f>
        <v>0</v>
      </c>
      <c r="C9" s="94"/>
      <c r="D9" s="31">
        <f>'B. Total Expenditures'!$M$16</f>
        <v>0</v>
      </c>
      <c r="E9" s="39">
        <f t="shared" si="0"/>
        <v>0</v>
      </c>
    </row>
    <row r="10" spans="1:5" ht="31" x14ac:dyDescent="0.35">
      <c r="A10" s="80" t="s">
        <v>74</v>
      </c>
      <c r="B10" s="31">
        <f>'C.1 Federal Expenditures'!$N$16</f>
        <v>10823110</v>
      </c>
      <c r="C10" s="94"/>
      <c r="D10" s="31">
        <f>'B. Total Expenditures'!$N$16</f>
        <v>10823110</v>
      </c>
      <c r="E10" s="39">
        <f t="shared" si="0"/>
        <v>0.24749059028524126</v>
      </c>
    </row>
    <row r="11" spans="1:5" x14ac:dyDescent="0.35">
      <c r="A11" s="81" t="s">
        <v>107</v>
      </c>
      <c r="B11" s="31">
        <f>'C.1 Federal Expenditures'!$O$16</f>
        <v>0</v>
      </c>
      <c r="C11" s="94"/>
      <c r="D11" s="31">
        <f>'B. Total Expenditures'!$O$16</f>
        <v>0</v>
      </c>
      <c r="E11" s="39">
        <f t="shared" si="0"/>
        <v>0</v>
      </c>
    </row>
    <row r="12" spans="1:5" x14ac:dyDescent="0.35">
      <c r="A12" s="81" t="s">
        <v>108</v>
      </c>
      <c r="B12" s="31">
        <f>'C.1 Federal Expenditures'!$P$16</f>
        <v>0</v>
      </c>
      <c r="C12" s="94"/>
      <c r="D12" s="31">
        <f>'B. Total Expenditures'!$P$16</f>
        <v>0</v>
      </c>
      <c r="E12" s="39">
        <f t="shared" si="0"/>
        <v>0</v>
      </c>
    </row>
    <row r="13" spans="1:5" ht="29" x14ac:dyDescent="0.35">
      <c r="A13" s="81" t="s">
        <v>109</v>
      </c>
      <c r="B13" s="31">
        <f>'C.1 Federal Expenditures'!$Q$16</f>
        <v>10823110</v>
      </c>
      <c r="C13" s="94"/>
      <c r="D13" s="31">
        <f>'B. Total Expenditures'!$Q$16</f>
        <v>10823110</v>
      </c>
      <c r="E13" s="39">
        <f t="shared" si="0"/>
        <v>0.24749059028524126</v>
      </c>
    </row>
    <row r="14" spans="1:5" ht="31" x14ac:dyDescent="0.35">
      <c r="A14" s="80" t="s">
        <v>110</v>
      </c>
      <c r="B14" s="31">
        <f>'C.1 Federal Expenditures'!$R$16</f>
        <v>1153111</v>
      </c>
      <c r="C14" s="31">
        <f>'C.2 State Expenditures'!$R$16</f>
        <v>1793200</v>
      </c>
      <c r="D14" s="31">
        <f>'B. Total Expenditures'!$R$16</f>
        <v>2946311</v>
      </c>
      <c r="E14" s="39">
        <f t="shared" si="0"/>
        <v>6.7372894533447358E-2</v>
      </c>
    </row>
    <row r="15" spans="1:5" x14ac:dyDescent="0.35">
      <c r="A15" s="81" t="s">
        <v>111</v>
      </c>
      <c r="B15" s="31">
        <f>'C.1 Federal Expenditures'!$S$16</f>
        <v>104176</v>
      </c>
      <c r="C15" s="31">
        <f>'C.2 State Expenditures'!$S$16</f>
        <v>0</v>
      </c>
      <c r="D15" s="31">
        <f>'B. Total Expenditures'!$S$16</f>
        <v>104176</v>
      </c>
      <c r="E15" s="39">
        <f t="shared" si="0"/>
        <v>2.3821784804511177E-3</v>
      </c>
    </row>
    <row r="16" spans="1:5" x14ac:dyDescent="0.35">
      <c r="A16" s="81" t="s">
        <v>112</v>
      </c>
      <c r="B16" s="31">
        <f>'C.1 Federal Expenditures'!$T$16</f>
        <v>39326</v>
      </c>
      <c r="C16" s="31">
        <f>'C.2 State Expenditures'!$T$16</f>
        <v>0</v>
      </c>
      <c r="D16" s="31">
        <f>'B. Total Expenditures'!$T$16</f>
        <v>39326</v>
      </c>
      <c r="E16" s="39">
        <f t="shared" si="0"/>
        <v>8.9926231494989869E-4</v>
      </c>
    </row>
    <row r="17" spans="1:5" x14ac:dyDescent="0.35">
      <c r="A17" s="81" t="s">
        <v>113</v>
      </c>
      <c r="B17" s="31">
        <f>'C.1 Federal Expenditures'!$U$16</f>
        <v>1009609</v>
      </c>
      <c r="C17" s="31">
        <f>'C.2 State Expenditures'!$U$16</f>
        <v>1793200</v>
      </c>
      <c r="D17" s="31">
        <f>'B. Total Expenditures'!$U$16</f>
        <v>2802809</v>
      </c>
      <c r="E17" s="39">
        <f t="shared" si="0"/>
        <v>6.4091453738046353E-2</v>
      </c>
    </row>
    <row r="18" spans="1:5" ht="15.5" x14ac:dyDescent="0.35">
      <c r="A18" s="80" t="s">
        <v>114</v>
      </c>
      <c r="B18" s="31">
        <f>'C.1 Federal Expenditures'!$V$16</f>
        <v>41977</v>
      </c>
      <c r="C18" s="31">
        <f>'C.2 State Expenditures'!$V$16</f>
        <v>19847</v>
      </c>
      <c r="D18" s="31">
        <f>'B. Total Expenditures'!$V$16</f>
        <v>61824</v>
      </c>
      <c r="E18" s="39">
        <f t="shared" si="0"/>
        <v>1.4137210333993423E-3</v>
      </c>
    </row>
    <row r="19" spans="1:5" ht="15.5" x14ac:dyDescent="0.35">
      <c r="A19" s="80" t="s">
        <v>79</v>
      </c>
      <c r="B19" s="31">
        <f>'C.1 Federal Expenditures'!$W$16</f>
        <v>2984137</v>
      </c>
      <c r="C19" s="31">
        <f>'C.2 State Expenditures'!$W$16</f>
        <v>1663320</v>
      </c>
      <c r="D19" s="31">
        <f>'B. Total Expenditures'!$W$16</f>
        <v>4647457</v>
      </c>
      <c r="E19" s="39">
        <f t="shared" si="0"/>
        <v>0.10627276968036697</v>
      </c>
    </row>
    <row r="20" spans="1:5" ht="29" x14ac:dyDescent="0.35">
      <c r="A20" s="81" t="s">
        <v>116</v>
      </c>
      <c r="B20" s="31">
        <f>'C.1 Federal Expenditures'!$X$16</f>
        <v>1984752</v>
      </c>
      <c r="C20" s="31">
        <f>'C.2 State Expenditures'!$X$16</f>
        <v>1175820</v>
      </c>
      <c r="D20" s="31">
        <f>'B. Total Expenditures'!$X$16</f>
        <v>3160572</v>
      </c>
      <c r="E20" s="39">
        <f t="shared" si="0"/>
        <v>7.2272371796923945E-2</v>
      </c>
    </row>
    <row r="21" spans="1:5" x14ac:dyDescent="0.35">
      <c r="A21" s="81" t="s">
        <v>115</v>
      </c>
      <c r="B21" s="31">
        <f>'C.1 Federal Expenditures'!$Y$16</f>
        <v>999385</v>
      </c>
      <c r="C21" s="31">
        <f>'C.2 State Expenditures'!$Y$16</f>
        <v>487500</v>
      </c>
      <c r="D21" s="31">
        <f>'B. Total Expenditures'!$Y$16</f>
        <v>1486885</v>
      </c>
      <c r="E21" s="39">
        <f t="shared" si="0"/>
        <v>3.4000397883443015E-2</v>
      </c>
    </row>
    <row r="22" spans="1:5" ht="31" x14ac:dyDescent="0.35">
      <c r="A22" s="80" t="s">
        <v>80</v>
      </c>
      <c r="B22" s="31">
        <f>'C.1 Federal Expenditures'!$Z$16</f>
        <v>0</v>
      </c>
      <c r="C22" s="31">
        <f>'C.2 State Expenditures'!$Z$16</f>
        <v>0</v>
      </c>
      <c r="D22" s="31">
        <f>'B. Total Expenditures'!$Z$16</f>
        <v>0</v>
      </c>
      <c r="E22" s="39">
        <f t="shared" si="0"/>
        <v>0</v>
      </c>
    </row>
    <row r="23" spans="1:5" ht="31" x14ac:dyDescent="0.35">
      <c r="A23" s="80" t="s">
        <v>76</v>
      </c>
      <c r="B23" s="31">
        <f>'C.1 Federal Expenditures'!$AA$16</f>
        <v>0</v>
      </c>
      <c r="C23" s="31">
        <f>'C.2 State Expenditures'!$AA$16</f>
        <v>0</v>
      </c>
      <c r="D23" s="31">
        <f>'B. Total Expenditures'!$AA$16</f>
        <v>0</v>
      </c>
      <c r="E23" s="39">
        <f t="shared" si="0"/>
        <v>0</v>
      </c>
    </row>
    <row r="24" spans="1:5" ht="31" x14ac:dyDescent="0.35">
      <c r="A24" s="80" t="s">
        <v>81</v>
      </c>
      <c r="B24" s="31">
        <f>'C.1 Federal Expenditures'!$AB$16</f>
        <v>0</v>
      </c>
      <c r="C24" s="31">
        <f>'C.2 State Expenditures'!$AB$16</f>
        <v>0</v>
      </c>
      <c r="D24" s="31">
        <f>'B. Total Expenditures'!$AB$16</f>
        <v>0</v>
      </c>
      <c r="E24" s="39">
        <f t="shared" si="0"/>
        <v>0</v>
      </c>
    </row>
    <row r="25" spans="1:5" ht="15.5" x14ac:dyDescent="0.35">
      <c r="A25" s="80" t="s">
        <v>61</v>
      </c>
      <c r="B25" s="31">
        <f>'C.1 Federal Expenditures'!$AC$16</f>
        <v>962499</v>
      </c>
      <c r="C25" s="31">
        <f>'C.2 State Expenditures'!$AC$16</f>
        <v>12029</v>
      </c>
      <c r="D25" s="31">
        <f>'B. Total Expenditures'!$AC$16</f>
        <v>974528</v>
      </c>
      <c r="E25" s="39">
        <f t="shared" si="0"/>
        <v>2.2284399767672658E-2</v>
      </c>
    </row>
    <row r="26" spans="1:5" ht="15.5" x14ac:dyDescent="0.35">
      <c r="A26" s="80" t="s">
        <v>117</v>
      </c>
      <c r="B26" s="31">
        <f>'C.1 Federal Expenditures'!$AD$16</f>
        <v>0</v>
      </c>
      <c r="C26" s="31">
        <f>'C.2 State Expenditures'!$AD$16</f>
        <v>0</v>
      </c>
      <c r="D26" s="31">
        <f>'B. Total Expenditures'!$AD$16</f>
        <v>0</v>
      </c>
      <c r="E26" s="39">
        <f t="shared" si="0"/>
        <v>0</v>
      </c>
    </row>
    <row r="27" spans="1:5" s="8" customFormat="1" ht="15.5" x14ac:dyDescent="0.35">
      <c r="A27" s="80" t="s">
        <v>118</v>
      </c>
      <c r="B27" s="31">
        <f>'C.1 Federal Expenditures'!$AE$16</f>
        <v>0</v>
      </c>
      <c r="C27" s="31">
        <f>'C.2 State Expenditures'!$AE$16</f>
        <v>0</v>
      </c>
      <c r="D27" s="31">
        <f>'B. Total Expenditures'!$AE$16</f>
        <v>0</v>
      </c>
      <c r="E27" s="39">
        <f t="shared" si="0"/>
        <v>0</v>
      </c>
    </row>
    <row r="28" spans="1:5" ht="31" x14ac:dyDescent="0.35">
      <c r="A28" s="80" t="s">
        <v>119</v>
      </c>
      <c r="B28" s="31">
        <f>'C.1 Federal Expenditures'!$AF$16</f>
        <v>353180</v>
      </c>
      <c r="C28" s="31">
        <f>'C.2 State Expenditures'!$AF$16</f>
        <v>0</v>
      </c>
      <c r="D28" s="31">
        <f>'B. Total Expenditures'!$AF$16</f>
        <v>353180</v>
      </c>
      <c r="E28" s="39">
        <f t="shared" si="0"/>
        <v>8.0761192186849726E-3</v>
      </c>
    </row>
    <row r="29" spans="1:5" ht="31" x14ac:dyDescent="0.35">
      <c r="A29" s="80" t="s">
        <v>82</v>
      </c>
      <c r="B29" s="31">
        <f>'C.1 Federal Expenditures'!$AG$16</f>
        <v>0</v>
      </c>
      <c r="C29" s="31">
        <f>'C.2 State Expenditures'!$AG$16</f>
        <v>0</v>
      </c>
      <c r="D29" s="31">
        <f>'B. Total Expenditures'!$AG$16</f>
        <v>0</v>
      </c>
      <c r="E29" s="39">
        <f t="shared" si="0"/>
        <v>0</v>
      </c>
    </row>
    <row r="30" spans="1:5" ht="15.5" x14ac:dyDescent="0.35">
      <c r="A30" s="80" t="s">
        <v>120</v>
      </c>
      <c r="B30" s="31">
        <f>'C.1 Federal Expenditures'!$AH$16</f>
        <v>0</v>
      </c>
      <c r="C30" s="31">
        <f>'C.2 State Expenditures'!$AH$16</f>
        <v>1725786</v>
      </c>
      <c r="D30" s="31">
        <f>'B. Total Expenditures'!$AH$16</f>
        <v>1725786</v>
      </c>
      <c r="E30" s="39">
        <f t="shared" si="0"/>
        <v>3.9463314689216447E-2</v>
      </c>
    </row>
    <row r="31" spans="1:5" ht="29" x14ac:dyDescent="0.35">
      <c r="A31" s="81" t="s">
        <v>121</v>
      </c>
      <c r="B31" s="31">
        <f>'C.1 Federal Expenditures'!$AI$16</f>
        <v>0</v>
      </c>
      <c r="C31" s="31">
        <f>'C.2 State Expenditures'!$AI$16</f>
        <v>1725786</v>
      </c>
      <c r="D31" s="31">
        <f>'B. Total Expenditures'!$AI$16</f>
        <v>1725786</v>
      </c>
      <c r="E31" s="39">
        <f t="shared" si="0"/>
        <v>3.9463314689216447E-2</v>
      </c>
    </row>
    <row r="32" spans="1:5" x14ac:dyDescent="0.35">
      <c r="A32" s="81" t="s">
        <v>122</v>
      </c>
      <c r="B32" s="31">
        <f>'C.1 Federal Expenditures'!$AJ$16</f>
        <v>0</v>
      </c>
      <c r="C32" s="31">
        <f>'C.2 State Expenditures'!$AJ$16</f>
        <v>0</v>
      </c>
      <c r="D32" s="31">
        <f>'B. Total Expenditures'!$AJ$16</f>
        <v>0</v>
      </c>
      <c r="E32" s="39">
        <f t="shared" si="0"/>
        <v>0</v>
      </c>
    </row>
    <row r="33" spans="1:5" x14ac:dyDescent="0.35">
      <c r="A33" s="81" t="s">
        <v>123</v>
      </c>
      <c r="B33" s="31">
        <f>'C.1 Federal Expenditures'!$AK$16</f>
        <v>0</v>
      </c>
      <c r="C33" s="31">
        <f>'C.2 State Expenditures'!$AK$16</f>
        <v>0</v>
      </c>
      <c r="D33" s="31">
        <f>'B. Total Expenditures'!$AK$16</f>
        <v>0</v>
      </c>
      <c r="E33" s="39">
        <f t="shared" si="0"/>
        <v>0</v>
      </c>
    </row>
    <row r="34" spans="1:5" ht="15.5" x14ac:dyDescent="0.35">
      <c r="A34" s="80" t="s">
        <v>124</v>
      </c>
      <c r="B34" s="31">
        <f>'C.1 Federal Expenditures'!$AL$16</f>
        <v>0</v>
      </c>
      <c r="C34" s="31">
        <f>'C.2 State Expenditures'!$AL$16</f>
        <v>0</v>
      </c>
      <c r="D34" s="31">
        <f>'B. Total Expenditures'!$AL$16</f>
        <v>0</v>
      </c>
      <c r="E34" s="39">
        <f t="shared" si="0"/>
        <v>0</v>
      </c>
    </row>
    <row r="35" spans="1:5" ht="15.5" x14ac:dyDescent="0.35">
      <c r="A35" s="80" t="s">
        <v>83</v>
      </c>
      <c r="B35" s="31">
        <f>'C.1 Federal Expenditures'!$AM$16</f>
        <v>4513278</v>
      </c>
      <c r="C35" s="31">
        <f>'C.2 State Expenditures'!$AM$16</f>
        <v>1967093</v>
      </c>
      <c r="D35" s="31">
        <f>'B. Total Expenditures'!$AM$16</f>
        <v>6480371</v>
      </c>
      <c r="E35" s="39">
        <f t="shared" si="0"/>
        <v>0.14818576583416035</v>
      </c>
    </row>
    <row r="36" spans="1:5" x14ac:dyDescent="0.35">
      <c r="A36" s="81" t="s">
        <v>125</v>
      </c>
      <c r="B36" s="31">
        <f>'C.1 Federal Expenditures'!$AN$16</f>
        <v>3773470</v>
      </c>
      <c r="C36" s="31">
        <f>'C.2 State Expenditures'!$AN$16</f>
        <v>1505913</v>
      </c>
      <c r="D36" s="31">
        <f>'B. Total Expenditures'!$AN$16</f>
        <v>5279383</v>
      </c>
      <c r="E36" s="39">
        <f t="shared" si="0"/>
        <v>0.12072293592247219</v>
      </c>
    </row>
    <row r="37" spans="1:5" x14ac:dyDescent="0.35">
      <c r="A37" s="81" t="s">
        <v>126</v>
      </c>
      <c r="B37" s="31">
        <f>'C.1 Federal Expenditures'!$AO$16</f>
        <v>0</v>
      </c>
      <c r="C37" s="31">
        <f>'C.2 State Expenditures'!$AO$16</f>
        <v>0</v>
      </c>
      <c r="D37" s="31">
        <f>'B. Total Expenditures'!$AO$16</f>
        <v>0</v>
      </c>
      <c r="E37" s="39">
        <f t="shared" si="0"/>
        <v>0</v>
      </c>
    </row>
    <row r="38" spans="1:5" x14ac:dyDescent="0.35">
      <c r="A38" s="81" t="s">
        <v>127</v>
      </c>
      <c r="B38" s="31">
        <f>'C.1 Federal Expenditures'!$AP$16</f>
        <v>739808</v>
      </c>
      <c r="C38" s="31">
        <f>'C.2 State Expenditures'!$AP$16</f>
        <v>461180</v>
      </c>
      <c r="D38" s="31">
        <f>'B. Total Expenditures'!$AP$16</f>
        <v>1200988</v>
      </c>
      <c r="E38" s="39">
        <f t="shared" si="0"/>
        <v>2.7462829911688171E-2</v>
      </c>
    </row>
    <row r="39" spans="1:5" ht="15.5" x14ac:dyDescent="0.35">
      <c r="A39" s="80" t="s">
        <v>77</v>
      </c>
      <c r="B39" s="31">
        <f>'C.1 Federal Expenditures'!$AQ$16</f>
        <v>0</v>
      </c>
      <c r="C39" s="31">
        <f>'C.2 State Expenditures'!$AQ$16</f>
        <v>0</v>
      </c>
      <c r="D39" s="31">
        <f>'B. Total Expenditures'!$AQ$16</f>
        <v>0</v>
      </c>
      <c r="E39" s="39">
        <f t="shared" si="0"/>
        <v>0</v>
      </c>
    </row>
    <row r="40" spans="1:5" ht="15.5" x14ac:dyDescent="0.35">
      <c r="A40" s="73" t="s">
        <v>130</v>
      </c>
      <c r="B40" s="95">
        <f>'C.1 Federal Expenditures'!$AR$16</f>
        <v>22901925</v>
      </c>
      <c r="C40" s="95">
        <f>'C.2 State Expenditures'!$AR$16</f>
        <v>13025379</v>
      </c>
      <c r="D40" s="95">
        <f>'B. Total Expenditures'!$AR$16</f>
        <v>35927304</v>
      </c>
      <c r="E40" s="75">
        <f t="shared" si="0"/>
        <v>0.82154479390094992</v>
      </c>
    </row>
    <row r="41" spans="1:5" ht="15.5" x14ac:dyDescent="0.35">
      <c r="A41" s="80" t="s">
        <v>78</v>
      </c>
      <c r="B41" s="31">
        <f>'C.1 Federal Expenditures'!$C$16</f>
        <v>7804096</v>
      </c>
      <c r="C41" s="94"/>
      <c r="D41" s="31">
        <f>'B. Total Expenditures'!$C$16</f>
        <v>7804096</v>
      </c>
      <c r="E41" s="39">
        <f t="shared" si="0"/>
        <v>0.17845520609905011</v>
      </c>
    </row>
    <row r="42" spans="1:5" ht="15.5" x14ac:dyDescent="0.35">
      <c r="A42" s="80" t="s">
        <v>192</v>
      </c>
      <c r="B42" s="31">
        <f>'C.1 Federal Expenditures'!$D$16</f>
        <v>0</v>
      </c>
      <c r="C42" s="94"/>
      <c r="D42" s="31">
        <f>'B. Total Expenditures'!$D$16</f>
        <v>0</v>
      </c>
      <c r="E42" s="39">
        <f t="shared" si="0"/>
        <v>0</v>
      </c>
    </row>
    <row r="43" spans="1:5" ht="15.5" x14ac:dyDescent="0.35">
      <c r="A43" s="82" t="s">
        <v>101</v>
      </c>
      <c r="B43" s="95">
        <f>B41+B42</f>
        <v>7804096</v>
      </c>
      <c r="C43" s="97"/>
      <c r="D43" s="95">
        <f>D41+D42</f>
        <v>7804096</v>
      </c>
      <c r="E43" s="75">
        <f t="shared" si="0"/>
        <v>0.17845520609905011</v>
      </c>
    </row>
    <row r="44" spans="1:5" ht="15.5" x14ac:dyDescent="0.35">
      <c r="A44" s="73" t="s">
        <v>59</v>
      </c>
      <c r="B44" s="74">
        <f>SUM(B41,B42, B3,B6,B10,B14,B18,B19,B22,B23,B24,B25,B26,B27,B28,B29,B30,B34,B35, B39)</f>
        <v>30706021</v>
      </c>
      <c r="C44" s="74">
        <f>SUM(C41,C42,C3,C6,C10,C14,C18,C19,C22,C23,C24,C25,C26,C27,C28,C29,C30,C34,C35, C39)</f>
        <v>13025379</v>
      </c>
      <c r="D44" s="74">
        <f>B44+C44</f>
        <v>43731400</v>
      </c>
      <c r="E44" s="75">
        <f t="shared" si="0"/>
        <v>1</v>
      </c>
    </row>
    <row r="45" spans="1:5" ht="15.5" x14ac:dyDescent="0.35">
      <c r="A45" s="80" t="s">
        <v>128</v>
      </c>
      <c r="B45" s="31">
        <f>'C.1 Federal Expenditures'!$AS$16</f>
        <v>0</v>
      </c>
      <c r="C45" s="94"/>
      <c r="D45" s="31">
        <f>'B. Total Expenditures'!$AS$16</f>
        <v>0</v>
      </c>
      <c r="E45" s="96"/>
    </row>
    <row r="46" spans="1:5" ht="15.5" x14ac:dyDescent="0.35">
      <c r="A46" s="80" t="s">
        <v>129</v>
      </c>
      <c r="B46" s="31">
        <f>'C.1 Federal Expenditures'!$AT$16</f>
        <v>8268887</v>
      </c>
      <c r="C46" s="94"/>
      <c r="D46" s="31">
        <f>'B. Total Expenditures'!$AT$16</f>
        <v>8268887</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276</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Expenditures'!$G$17</f>
        <v>43406767</v>
      </c>
      <c r="C3" s="31">
        <f>'C.2 State Expenditures'!$G$17</f>
        <v>7505674</v>
      </c>
      <c r="D3" s="31">
        <f>'B. Total Expenditures'!$G$17</f>
        <v>50912441</v>
      </c>
      <c r="E3" s="39">
        <f t="shared" ref="E3:E44" si="0">D3/($D$44)</f>
        <v>4.3985371856159881E-2</v>
      </c>
    </row>
    <row r="4" spans="1:5" ht="43.5" x14ac:dyDescent="0.35">
      <c r="A4" s="81" t="s">
        <v>103</v>
      </c>
      <c r="B4" s="31">
        <f>'C.1 Federal Expenditures'!$H$17</f>
        <v>43406767</v>
      </c>
      <c r="C4" s="31">
        <f>'C.2 State Expenditures'!$H$17</f>
        <v>7505674</v>
      </c>
      <c r="D4" s="31">
        <f>'B. Total Expenditures'!$H$17</f>
        <v>50912441</v>
      </c>
      <c r="E4" s="39">
        <f t="shared" si="0"/>
        <v>4.3985371856159881E-2</v>
      </c>
    </row>
    <row r="5" spans="1:5" ht="43.5" x14ac:dyDescent="0.35">
      <c r="A5" s="81" t="s">
        <v>102</v>
      </c>
      <c r="B5" s="31">
        <f>'C.1 Federal Expenditures'!$I$17</f>
        <v>0</v>
      </c>
      <c r="C5" s="31">
        <f>'C.2 State Expenditures'!$I$17</f>
        <v>0</v>
      </c>
      <c r="D5" s="31">
        <f>'B. Total Expenditures'!$I$17</f>
        <v>0</v>
      </c>
      <c r="E5" s="39">
        <f t="shared" si="0"/>
        <v>0</v>
      </c>
    </row>
    <row r="6" spans="1:5" ht="31" x14ac:dyDescent="0.35">
      <c r="A6" s="80" t="s">
        <v>75</v>
      </c>
      <c r="B6" s="31">
        <f>'C.1 Federal Expenditures'!$J$17</f>
        <v>0</v>
      </c>
      <c r="C6" s="94"/>
      <c r="D6" s="31">
        <f>'B. Total Expenditures'!$J$17</f>
        <v>0</v>
      </c>
      <c r="E6" s="39">
        <f t="shared" si="0"/>
        <v>0</v>
      </c>
    </row>
    <row r="7" spans="1:5" x14ac:dyDescent="0.35">
      <c r="A7" s="81" t="s">
        <v>104</v>
      </c>
      <c r="B7" s="31">
        <f>'C.1 Federal Expenditures'!$K$17</f>
        <v>0</v>
      </c>
      <c r="C7" s="94"/>
      <c r="D7" s="31">
        <f>'B. Total Expenditures'!$K$17</f>
        <v>0</v>
      </c>
      <c r="E7" s="39">
        <f t="shared" si="0"/>
        <v>0</v>
      </c>
    </row>
    <row r="8" spans="1:5" x14ac:dyDescent="0.35">
      <c r="A8" s="81" t="s">
        <v>105</v>
      </c>
      <c r="B8" s="31">
        <f>'C.1 Federal Expenditures'!$L$17</f>
        <v>0</v>
      </c>
      <c r="C8" s="94"/>
      <c r="D8" s="31">
        <f>'B. Total Expenditures'!$L$17</f>
        <v>0</v>
      </c>
      <c r="E8" s="39">
        <f t="shared" si="0"/>
        <v>0</v>
      </c>
    </row>
    <row r="9" spans="1:5" ht="29" x14ac:dyDescent="0.35">
      <c r="A9" s="81" t="s">
        <v>106</v>
      </c>
      <c r="B9" s="31">
        <f>'C.1 Federal Expenditures'!$M$17</f>
        <v>0</v>
      </c>
      <c r="C9" s="94"/>
      <c r="D9" s="31">
        <f>'B. Total Expenditures'!$M$17</f>
        <v>0</v>
      </c>
      <c r="E9" s="39">
        <f t="shared" si="0"/>
        <v>0</v>
      </c>
    </row>
    <row r="10" spans="1:5" ht="31" x14ac:dyDescent="0.35">
      <c r="A10" s="80" t="s">
        <v>74</v>
      </c>
      <c r="B10" s="31">
        <f>'C.1 Federal Expenditures'!$N$17</f>
        <v>0</v>
      </c>
      <c r="C10" s="94"/>
      <c r="D10" s="31">
        <f>'B. Total Expenditures'!$N$17</f>
        <v>0</v>
      </c>
      <c r="E10" s="39">
        <f t="shared" si="0"/>
        <v>0</v>
      </c>
    </row>
    <row r="11" spans="1:5" x14ac:dyDescent="0.35">
      <c r="A11" s="81" t="s">
        <v>107</v>
      </c>
      <c r="B11" s="31">
        <f>'C.1 Federal Expenditures'!$O$17</f>
        <v>0</v>
      </c>
      <c r="C11" s="94"/>
      <c r="D11" s="31">
        <f>'B. Total Expenditures'!$O$17</f>
        <v>0</v>
      </c>
      <c r="E11" s="39">
        <f t="shared" si="0"/>
        <v>0</v>
      </c>
    </row>
    <row r="12" spans="1:5" x14ac:dyDescent="0.35">
      <c r="A12" s="81" t="s">
        <v>108</v>
      </c>
      <c r="B12" s="31">
        <f>'C.1 Federal Expenditures'!$P$17</f>
        <v>0</v>
      </c>
      <c r="C12" s="94"/>
      <c r="D12" s="31">
        <f>'B. Total Expenditures'!$P$17</f>
        <v>0</v>
      </c>
      <c r="E12" s="39">
        <f t="shared" si="0"/>
        <v>0</v>
      </c>
    </row>
    <row r="13" spans="1:5" ht="29" x14ac:dyDescent="0.35">
      <c r="A13" s="81" t="s">
        <v>109</v>
      </c>
      <c r="B13" s="31">
        <f>'C.1 Federal Expenditures'!$Q$17</f>
        <v>0</v>
      </c>
      <c r="C13" s="94"/>
      <c r="D13" s="31">
        <f>'B. Total Expenditures'!$Q$17</f>
        <v>0</v>
      </c>
      <c r="E13" s="39">
        <f t="shared" si="0"/>
        <v>0</v>
      </c>
    </row>
    <row r="14" spans="1:5" ht="31" x14ac:dyDescent="0.35">
      <c r="A14" s="80" t="s">
        <v>110</v>
      </c>
      <c r="B14" s="31">
        <f>'C.1 Federal Expenditures'!$R$17</f>
        <v>17416799</v>
      </c>
      <c r="C14" s="31">
        <f>'C.2 State Expenditures'!$R$17</f>
        <v>169766</v>
      </c>
      <c r="D14" s="31">
        <f>'B. Total Expenditures'!$R$17</f>
        <v>17586565</v>
      </c>
      <c r="E14" s="39">
        <f t="shared" si="0"/>
        <v>1.5193763763900584E-2</v>
      </c>
    </row>
    <row r="15" spans="1:5" x14ac:dyDescent="0.35">
      <c r="A15" s="81" t="s">
        <v>111</v>
      </c>
      <c r="B15" s="31">
        <f>'C.1 Federal Expenditures'!$S$17</f>
        <v>0</v>
      </c>
      <c r="C15" s="31">
        <f>'C.2 State Expenditures'!$S$17</f>
        <v>0</v>
      </c>
      <c r="D15" s="31">
        <f>'B. Total Expenditures'!$S$17</f>
        <v>0</v>
      </c>
      <c r="E15" s="39">
        <f t="shared" si="0"/>
        <v>0</v>
      </c>
    </row>
    <row r="16" spans="1:5" x14ac:dyDescent="0.35">
      <c r="A16" s="81" t="s">
        <v>112</v>
      </c>
      <c r="B16" s="31">
        <f>'C.1 Federal Expenditures'!$T$17</f>
        <v>11606817</v>
      </c>
      <c r="C16" s="31">
        <f>'C.2 State Expenditures'!$T$17</f>
        <v>0</v>
      </c>
      <c r="D16" s="31">
        <f>'B. Total Expenditures'!$T$17</f>
        <v>11606817</v>
      </c>
      <c r="E16" s="39">
        <f t="shared" si="0"/>
        <v>1.0027611165047029E-2</v>
      </c>
    </row>
    <row r="17" spans="1:5" x14ac:dyDescent="0.35">
      <c r="A17" s="81" t="s">
        <v>113</v>
      </c>
      <c r="B17" s="31">
        <f>'C.1 Federal Expenditures'!$U$17</f>
        <v>5809982</v>
      </c>
      <c r="C17" s="31">
        <f>'C.2 State Expenditures'!$U$17</f>
        <v>169766</v>
      </c>
      <c r="D17" s="31">
        <f>'B. Total Expenditures'!$U$17</f>
        <v>5979748</v>
      </c>
      <c r="E17" s="39">
        <f t="shared" si="0"/>
        <v>5.1661525988535564E-3</v>
      </c>
    </row>
    <row r="18" spans="1:5" ht="15.5" x14ac:dyDescent="0.35">
      <c r="A18" s="80" t="s">
        <v>114</v>
      </c>
      <c r="B18" s="31">
        <f>'C.1 Federal Expenditures'!$V$17</f>
        <v>671960</v>
      </c>
      <c r="C18" s="31">
        <f>'C.2 State Expenditures'!$V$17</f>
        <v>67056</v>
      </c>
      <c r="D18" s="31">
        <f>'B. Total Expenditures'!$V$17</f>
        <v>739016</v>
      </c>
      <c r="E18" s="39">
        <f t="shared" si="0"/>
        <v>6.384666091270669E-4</v>
      </c>
    </row>
    <row r="19" spans="1:5" ht="15.5" x14ac:dyDescent="0.35">
      <c r="A19" s="80" t="s">
        <v>79</v>
      </c>
      <c r="B19" s="31">
        <f>'C.1 Federal Expenditures'!$W$17</f>
        <v>104907993</v>
      </c>
      <c r="C19" s="31">
        <f>'C.2 State Expenditures'!$W$17</f>
        <v>559800817</v>
      </c>
      <c r="D19" s="31">
        <f>'B. Total Expenditures'!$W$17</f>
        <v>664708810</v>
      </c>
      <c r="E19" s="39">
        <f t="shared" si="0"/>
        <v>0.57426954217173609</v>
      </c>
    </row>
    <row r="20" spans="1:5" ht="29" x14ac:dyDescent="0.35">
      <c r="A20" s="81" t="s">
        <v>116</v>
      </c>
      <c r="B20" s="31">
        <f>'C.1 Federal Expenditures'!$X$17</f>
        <v>104907993</v>
      </c>
      <c r="C20" s="31">
        <f>'C.2 State Expenditures'!$X$17</f>
        <v>455249566</v>
      </c>
      <c r="D20" s="31">
        <f>'B. Total Expenditures'!$X$17</f>
        <v>560157559</v>
      </c>
      <c r="E20" s="39">
        <f t="shared" si="0"/>
        <v>0.48394337507120938</v>
      </c>
    </row>
    <row r="21" spans="1:5" x14ac:dyDescent="0.35">
      <c r="A21" s="81" t="s">
        <v>115</v>
      </c>
      <c r="B21" s="31">
        <f>'C.1 Federal Expenditures'!$Y$17</f>
        <v>0</v>
      </c>
      <c r="C21" s="31">
        <f>'C.2 State Expenditures'!$Y$17</f>
        <v>104551251</v>
      </c>
      <c r="D21" s="31">
        <f>'B. Total Expenditures'!$Y$17</f>
        <v>104551251</v>
      </c>
      <c r="E21" s="39">
        <f t="shared" si="0"/>
        <v>9.0326167100526725E-2</v>
      </c>
    </row>
    <row r="22" spans="1:5" ht="31" x14ac:dyDescent="0.35">
      <c r="A22" s="80" t="s">
        <v>80</v>
      </c>
      <c r="B22" s="31">
        <f>'C.1 Federal Expenditures'!$Z$17</f>
        <v>450600</v>
      </c>
      <c r="C22" s="31">
        <f>'C.2 State Expenditures'!$Z$17</f>
        <v>0</v>
      </c>
      <c r="D22" s="31">
        <f>'B. Total Expenditures'!$Z$17</f>
        <v>450600</v>
      </c>
      <c r="E22" s="39">
        <f t="shared" si="0"/>
        <v>3.8929205060872339E-4</v>
      </c>
    </row>
    <row r="23" spans="1:5" ht="31" x14ac:dyDescent="0.35">
      <c r="A23" s="80" t="s">
        <v>76</v>
      </c>
      <c r="B23" s="31">
        <f>'C.1 Federal Expenditures'!$AA$17</f>
        <v>86932607</v>
      </c>
      <c r="C23" s="31">
        <f>'C.2 State Expenditures'!$AA$17</f>
        <v>0</v>
      </c>
      <c r="D23" s="31">
        <f>'B. Total Expenditures'!$AA$17</f>
        <v>86932607</v>
      </c>
      <c r="E23" s="39">
        <f t="shared" si="0"/>
        <v>7.5104688956485269E-2</v>
      </c>
    </row>
    <row r="24" spans="1:5" ht="31" x14ac:dyDescent="0.35">
      <c r="A24" s="80" t="s">
        <v>81</v>
      </c>
      <c r="B24" s="31">
        <f>'C.1 Federal Expenditures'!$AB$17</f>
        <v>0</v>
      </c>
      <c r="C24" s="31">
        <f>'C.2 State Expenditures'!$AB$17</f>
        <v>0</v>
      </c>
      <c r="D24" s="31">
        <f>'B. Total Expenditures'!$AB$17</f>
        <v>0</v>
      </c>
      <c r="E24" s="39">
        <f t="shared" si="0"/>
        <v>0</v>
      </c>
    </row>
    <row r="25" spans="1:5" ht="15.5" x14ac:dyDescent="0.35">
      <c r="A25" s="80" t="s">
        <v>61</v>
      </c>
      <c r="B25" s="31">
        <f>'C.1 Federal Expenditures'!$AC$17</f>
        <v>568202</v>
      </c>
      <c r="C25" s="31">
        <f>'C.2 State Expenditures'!$AC$17</f>
        <v>310536</v>
      </c>
      <c r="D25" s="31">
        <f>'B. Total Expenditures'!$AC$17</f>
        <v>878738</v>
      </c>
      <c r="E25" s="39">
        <f t="shared" si="0"/>
        <v>7.5917824671062665E-4</v>
      </c>
    </row>
    <row r="26" spans="1:5" ht="15.5" x14ac:dyDescent="0.35">
      <c r="A26" s="80" t="s">
        <v>117</v>
      </c>
      <c r="B26" s="31">
        <f>'C.1 Federal Expenditures'!$AD$17</f>
        <v>0</v>
      </c>
      <c r="C26" s="31">
        <f>'C.2 State Expenditures'!$AD$17</f>
        <v>5291018</v>
      </c>
      <c r="D26" s="31">
        <f>'B. Total Expenditures'!$AD$17</f>
        <v>5291018</v>
      </c>
      <c r="E26" s="39">
        <f t="shared" si="0"/>
        <v>4.5711301531905606E-3</v>
      </c>
    </row>
    <row r="27" spans="1:5" s="8" customFormat="1" ht="15.5" x14ac:dyDescent="0.35">
      <c r="A27" s="80" t="s">
        <v>118</v>
      </c>
      <c r="B27" s="31">
        <f>'C.1 Federal Expenditures'!$AE$17</f>
        <v>12953384</v>
      </c>
      <c r="C27" s="31">
        <f>'C.2 State Expenditures'!$AE$17</f>
        <v>0</v>
      </c>
      <c r="D27" s="31">
        <f>'B. Total Expenditures'!$AE$17</f>
        <v>12953384</v>
      </c>
      <c r="E27" s="39">
        <f t="shared" si="0"/>
        <v>1.1190966310879335E-2</v>
      </c>
    </row>
    <row r="28" spans="1:5" ht="31" x14ac:dyDescent="0.35">
      <c r="A28" s="80" t="s">
        <v>119</v>
      </c>
      <c r="B28" s="31">
        <f>'C.1 Federal Expenditures'!$AF$17</f>
        <v>110872</v>
      </c>
      <c r="C28" s="31">
        <f>'C.2 State Expenditures'!$AF$17</f>
        <v>0</v>
      </c>
      <c r="D28" s="31">
        <f>'B. Total Expenditures'!$AF$17</f>
        <v>110872</v>
      </c>
      <c r="E28" s="39">
        <f t="shared" si="0"/>
        <v>9.5786924622925826E-5</v>
      </c>
    </row>
    <row r="29" spans="1:5" ht="31" x14ac:dyDescent="0.35">
      <c r="A29" s="80" t="s">
        <v>82</v>
      </c>
      <c r="B29" s="31">
        <f>'C.1 Federal Expenditures'!$AG$17</f>
        <v>0</v>
      </c>
      <c r="C29" s="31">
        <f>'C.2 State Expenditures'!$AG$17</f>
        <v>0</v>
      </c>
      <c r="D29" s="31">
        <f>'B. Total Expenditures'!$AG$17</f>
        <v>0</v>
      </c>
      <c r="E29" s="39">
        <f t="shared" si="0"/>
        <v>0</v>
      </c>
    </row>
    <row r="30" spans="1:5" ht="15.5" x14ac:dyDescent="0.35">
      <c r="A30" s="80" t="s">
        <v>120</v>
      </c>
      <c r="B30" s="31">
        <f>'C.1 Federal Expenditures'!$AH$17</f>
        <v>239565118</v>
      </c>
      <c r="C30" s="31">
        <f>'C.2 State Expenditures'!$AH$17</f>
        <v>0</v>
      </c>
      <c r="D30" s="31">
        <f>'B. Total Expenditures'!$AH$17</f>
        <v>239565118</v>
      </c>
      <c r="E30" s="39">
        <f t="shared" si="0"/>
        <v>0.20697025308597602</v>
      </c>
    </row>
    <row r="31" spans="1:5" ht="29" x14ac:dyDescent="0.35">
      <c r="A31" s="81" t="s">
        <v>121</v>
      </c>
      <c r="B31" s="31">
        <f>'C.1 Federal Expenditures'!$AI$17</f>
        <v>0</v>
      </c>
      <c r="C31" s="31">
        <f>'C.2 State Expenditures'!$AI$17</f>
        <v>0</v>
      </c>
      <c r="D31" s="31">
        <f>'B. Total Expenditures'!$AI$17</f>
        <v>0</v>
      </c>
      <c r="E31" s="39">
        <f t="shared" si="0"/>
        <v>0</v>
      </c>
    </row>
    <row r="32" spans="1:5" x14ac:dyDescent="0.35">
      <c r="A32" s="81" t="s">
        <v>122</v>
      </c>
      <c r="B32" s="31">
        <f>'C.1 Federal Expenditures'!$AJ$17</f>
        <v>0</v>
      </c>
      <c r="C32" s="31">
        <f>'C.2 State Expenditures'!$AJ$17</f>
        <v>0</v>
      </c>
      <c r="D32" s="31">
        <f>'B. Total Expenditures'!$AJ$17</f>
        <v>0</v>
      </c>
      <c r="E32" s="39">
        <f t="shared" si="0"/>
        <v>0</v>
      </c>
    </row>
    <row r="33" spans="1:5" x14ac:dyDescent="0.35">
      <c r="A33" s="81" t="s">
        <v>123</v>
      </c>
      <c r="B33" s="31">
        <f>'C.1 Federal Expenditures'!$AK$17</f>
        <v>239565118</v>
      </c>
      <c r="C33" s="31">
        <f>'C.2 State Expenditures'!$AK$17</f>
        <v>0</v>
      </c>
      <c r="D33" s="31">
        <f>'B. Total Expenditures'!$AK$17</f>
        <v>239565118</v>
      </c>
      <c r="E33" s="39">
        <f t="shared" si="0"/>
        <v>0.20697025308597602</v>
      </c>
    </row>
    <row r="34" spans="1:5" ht="15.5" x14ac:dyDescent="0.35">
      <c r="A34" s="80" t="s">
        <v>124</v>
      </c>
      <c r="B34" s="31">
        <f>'C.1 Federal Expenditures'!$AL$17</f>
        <v>0</v>
      </c>
      <c r="C34" s="31">
        <f>'C.2 State Expenditures'!$AL$17</f>
        <v>0</v>
      </c>
      <c r="D34" s="31">
        <f>'B. Total Expenditures'!$AL$17</f>
        <v>0</v>
      </c>
      <c r="E34" s="39">
        <f t="shared" si="0"/>
        <v>0</v>
      </c>
    </row>
    <row r="35" spans="1:5" ht="15.5" x14ac:dyDescent="0.35">
      <c r="A35" s="80" t="s">
        <v>83</v>
      </c>
      <c r="B35" s="31">
        <f>'C.1 Federal Expenditures'!$AM$17</f>
        <v>74941970</v>
      </c>
      <c r="C35" s="31">
        <f>'C.2 State Expenditures'!$AM$17</f>
        <v>1214608</v>
      </c>
      <c r="D35" s="31">
        <f>'B. Total Expenditures'!$AM$17</f>
        <v>76156578</v>
      </c>
      <c r="E35" s="39">
        <f t="shared" si="0"/>
        <v>6.5794830042084307E-2</v>
      </c>
    </row>
    <row r="36" spans="1:5" x14ac:dyDescent="0.35">
      <c r="A36" s="81" t="s">
        <v>125</v>
      </c>
      <c r="B36" s="31">
        <f>'C.1 Federal Expenditures'!$AN$17</f>
        <v>0</v>
      </c>
      <c r="C36" s="31">
        <f>'C.2 State Expenditures'!$AN$17</f>
        <v>0</v>
      </c>
      <c r="D36" s="31">
        <f>'B. Total Expenditures'!$AN$17</f>
        <v>0</v>
      </c>
      <c r="E36" s="39">
        <f t="shared" si="0"/>
        <v>0</v>
      </c>
    </row>
    <row r="37" spans="1:5" x14ac:dyDescent="0.35">
      <c r="A37" s="81" t="s">
        <v>126</v>
      </c>
      <c r="B37" s="31">
        <f>'C.1 Federal Expenditures'!$AO$17</f>
        <v>74941970</v>
      </c>
      <c r="C37" s="31">
        <f>'C.2 State Expenditures'!$AO$17</f>
        <v>1214608</v>
      </c>
      <c r="D37" s="31">
        <f>'B. Total Expenditures'!$AO$17</f>
        <v>76156578</v>
      </c>
      <c r="E37" s="39">
        <f t="shared" si="0"/>
        <v>6.5794830042084307E-2</v>
      </c>
    </row>
    <row r="38" spans="1:5" x14ac:dyDescent="0.35">
      <c r="A38" s="81" t="s">
        <v>127</v>
      </c>
      <c r="B38" s="31">
        <f>'C.1 Federal Expenditures'!$AP$17</f>
        <v>0</v>
      </c>
      <c r="C38" s="31">
        <f>'C.2 State Expenditures'!$AP$17</f>
        <v>0</v>
      </c>
      <c r="D38" s="31">
        <f>'B. Total Expenditures'!$AP$17</f>
        <v>0</v>
      </c>
      <c r="E38" s="39">
        <f t="shared" si="0"/>
        <v>0</v>
      </c>
    </row>
    <row r="39" spans="1:5" ht="15.5" x14ac:dyDescent="0.35">
      <c r="A39" s="80" t="s">
        <v>77</v>
      </c>
      <c r="B39" s="31">
        <f>'C.1 Federal Expenditures'!$AQ$17</f>
        <v>0</v>
      </c>
      <c r="C39" s="31">
        <f>'C.2 State Expenditures'!$AQ$17</f>
        <v>0</v>
      </c>
      <c r="D39" s="31">
        <f>'B. Total Expenditures'!$AQ$17</f>
        <v>0</v>
      </c>
      <c r="E39" s="39">
        <f t="shared" si="0"/>
        <v>0</v>
      </c>
    </row>
    <row r="40" spans="1:5" ht="15.5" x14ac:dyDescent="0.35">
      <c r="A40" s="73" t="s">
        <v>130</v>
      </c>
      <c r="B40" s="95">
        <f>'C.1 Federal Expenditures'!$AR$17</f>
        <v>581926272</v>
      </c>
      <c r="C40" s="95">
        <f>'C.2 State Expenditures'!$AR$17</f>
        <v>574359475</v>
      </c>
      <c r="D40" s="95">
        <f>'B. Total Expenditures'!$AR$17</f>
        <v>1156285747</v>
      </c>
      <c r="E40" s="75">
        <f t="shared" si="0"/>
        <v>0.99896327017148145</v>
      </c>
    </row>
    <row r="41" spans="1:5" ht="15.5" x14ac:dyDescent="0.35">
      <c r="A41" s="80" t="s">
        <v>78</v>
      </c>
      <c r="B41" s="31">
        <f>'C.1 Federal Expenditures'!$C$17</f>
        <v>0</v>
      </c>
      <c r="C41" s="94"/>
      <c r="D41" s="31">
        <f>'B. Total Expenditures'!$C$17</f>
        <v>0</v>
      </c>
      <c r="E41" s="39">
        <f t="shared" si="0"/>
        <v>0</v>
      </c>
    </row>
    <row r="42" spans="1:5" ht="15.5" x14ac:dyDescent="0.35">
      <c r="A42" s="80" t="s">
        <v>192</v>
      </c>
      <c r="B42" s="31">
        <f>'C.1 Federal Expenditures'!$D$17</f>
        <v>1200000</v>
      </c>
      <c r="C42" s="94"/>
      <c r="D42" s="31">
        <f>'B. Total Expenditures'!$D$17</f>
        <v>1200000</v>
      </c>
      <c r="E42" s="39">
        <f t="shared" si="0"/>
        <v>1.0367298285185709E-3</v>
      </c>
    </row>
    <row r="43" spans="1:5" ht="15.5" x14ac:dyDescent="0.35">
      <c r="A43" s="82" t="s">
        <v>101</v>
      </c>
      <c r="B43" s="95">
        <f>B41+B42</f>
        <v>1200000</v>
      </c>
      <c r="C43" s="97"/>
      <c r="D43" s="95">
        <f>D41+D42</f>
        <v>1200000</v>
      </c>
      <c r="E43" s="75">
        <f t="shared" si="0"/>
        <v>1.0367298285185709E-3</v>
      </c>
    </row>
    <row r="44" spans="1:5" ht="15.5" x14ac:dyDescent="0.35">
      <c r="A44" s="73" t="s">
        <v>59</v>
      </c>
      <c r="B44" s="74">
        <f>SUM(B41,B42, B3,B6,B10,B14,B18,B19,B22,B23,B24,B25,B26,B27,B28,B29,B30,B34,B35, B39)</f>
        <v>583126272</v>
      </c>
      <c r="C44" s="74">
        <f>SUM(C41,C42,C3,C6,C10,C14,C18,C19,C22,C23,C24,C25,C26,C27,C28,C29,C30,C34,C35, C39)</f>
        <v>574359475</v>
      </c>
      <c r="D44" s="74">
        <f>B44+C44</f>
        <v>1157485747</v>
      </c>
      <c r="E44" s="75">
        <f t="shared" si="0"/>
        <v>1</v>
      </c>
    </row>
    <row r="45" spans="1:5" ht="15.5" x14ac:dyDescent="0.35">
      <c r="A45" s="80" t="s">
        <v>128</v>
      </c>
      <c r="B45" s="31">
        <f>'C.1 Federal Expenditures'!$AS$17</f>
        <v>0</v>
      </c>
      <c r="C45" s="94"/>
      <c r="D45" s="31">
        <f>'B. Total Expenditures'!$AS$17</f>
        <v>0</v>
      </c>
      <c r="E45" s="96"/>
    </row>
    <row r="46" spans="1:5" ht="15.5" x14ac:dyDescent="0.35">
      <c r="A46" s="80" t="s">
        <v>129</v>
      </c>
      <c r="B46" s="31">
        <f>'C.1 Federal Expenditures'!$AT$17</f>
        <v>0</v>
      </c>
      <c r="C46" s="94"/>
      <c r="D46" s="31">
        <f>'B. Total Expenditures'!$AT$17</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275</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Expenditures'!$G$18</f>
        <v>16013393</v>
      </c>
      <c r="C3" s="31">
        <f>'C.2 State Expenditures'!$G$18</f>
        <v>0</v>
      </c>
      <c r="D3" s="31">
        <f>'B. Total Expenditures'!$G$18</f>
        <v>16013393</v>
      </c>
      <c r="E3" s="39">
        <f t="shared" ref="E3:E44" si="0">D3/($D$44)</f>
        <v>4.8044680065851969E-2</v>
      </c>
    </row>
    <row r="4" spans="1:5" ht="43.5" x14ac:dyDescent="0.35">
      <c r="A4" s="81" t="s">
        <v>103</v>
      </c>
      <c r="B4" s="31">
        <f>'C.1 Federal Expenditures'!$H$18</f>
        <v>16013393</v>
      </c>
      <c r="C4" s="31">
        <f>'C.2 State Expenditures'!$H$18</f>
        <v>0</v>
      </c>
      <c r="D4" s="31">
        <f>'B. Total Expenditures'!$H$18</f>
        <v>16013393</v>
      </c>
      <c r="E4" s="39">
        <f t="shared" si="0"/>
        <v>4.8044680065851969E-2</v>
      </c>
    </row>
    <row r="5" spans="1:5" ht="43.5" x14ac:dyDescent="0.35">
      <c r="A5" s="81" t="s">
        <v>102</v>
      </c>
      <c r="B5" s="31">
        <f>'C.1 Federal Expenditures'!$I$18</f>
        <v>0</v>
      </c>
      <c r="C5" s="31">
        <f>'C.2 State Expenditures'!$I$18</f>
        <v>0</v>
      </c>
      <c r="D5" s="31">
        <f>'B. Total Expenditures'!$I$18</f>
        <v>0</v>
      </c>
      <c r="E5" s="39">
        <f t="shared" si="0"/>
        <v>0</v>
      </c>
    </row>
    <row r="6" spans="1:5" ht="31" x14ac:dyDescent="0.35">
      <c r="A6" s="80" t="s">
        <v>75</v>
      </c>
      <c r="B6" s="31">
        <f>'C.1 Federal Expenditures'!$J$18</f>
        <v>0</v>
      </c>
      <c r="C6" s="94"/>
      <c r="D6" s="31">
        <f>'B. Total Expenditures'!$J$18</f>
        <v>0</v>
      </c>
      <c r="E6" s="39">
        <f t="shared" si="0"/>
        <v>0</v>
      </c>
    </row>
    <row r="7" spans="1:5" x14ac:dyDescent="0.35">
      <c r="A7" s="81" t="s">
        <v>104</v>
      </c>
      <c r="B7" s="31">
        <f>'C.1 Federal Expenditures'!$K$18</f>
        <v>0</v>
      </c>
      <c r="C7" s="94"/>
      <c r="D7" s="31">
        <f>'B. Total Expenditures'!$K$18</f>
        <v>0</v>
      </c>
      <c r="E7" s="39">
        <f t="shared" si="0"/>
        <v>0</v>
      </c>
    </row>
    <row r="8" spans="1:5" x14ac:dyDescent="0.35">
      <c r="A8" s="81" t="s">
        <v>105</v>
      </c>
      <c r="B8" s="31">
        <f>'C.1 Federal Expenditures'!$L$18</f>
        <v>0</v>
      </c>
      <c r="C8" s="94"/>
      <c r="D8" s="31">
        <f>'B. Total Expenditures'!$L$18</f>
        <v>0</v>
      </c>
      <c r="E8" s="39">
        <f t="shared" si="0"/>
        <v>0</v>
      </c>
    </row>
    <row r="9" spans="1:5" ht="29" x14ac:dyDescent="0.35">
      <c r="A9" s="81" t="s">
        <v>106</v>
      </c>
      <c r="B9" s="31">
        <f>'C.1 Federal Expenditures'!$M$18</f>
        <v>0</v>
      </c>
      <c r="C9" s="94"/>
      <c r="D9" s="31">
        <f>'B. Total Expenditures'!$M$18</f>
        <v>0</v>
      </c>
      <c r="E9" s="39">
        <f t="shared" si="0"/>
        <v>0</v>
      </c>
    </row>
    <row r="10" spans="1:5" ht="31" x14ac:dyDescent="0.35">
      <c r="A10" s="80" t="s">
        <v>74</v>
      </c>
      <c r="B10" s="31">
        <f>'C.1 Federal Expenditures'!$N$18</f>
        <v>0</v>
      </c>
      <c r="C10" s="94"/>
      <c r="D10" s="31">
        <f>'B. Total Expenditures'!$N$18</f>
        <v>0</v>
      </c>
      <c r="E10" s="39">
        <f t="shared" si="0"/>
        <v>0</v>
      </c>
    </row>
    <row r="11" spans="1:5" x14ac:dyDescent="0.35">
      <c r="A11" s="81" t="s">
        <v>107</v>
      </c>
      <c r="B11" s="31">
        <f>'C.1 Federal Expenditures'!$O$18</f>
        <v>0</v>
      </c>
      <c r="C11" s="94"/>
      <c r="D11" s="31">
        <f>'B. Total Expenditures'!$O$18</f>
        <v>0</v>
      </c>
      <c r="E11" s="39">
        <f t="shared" si="0"/>
        <v>0</v>
      </c>
    </row>
    <row r="12" spans="1:5" x14ac:dyDescent="0.35">
      <c r="A12" s="81" t="s">
        <v>108</v>
      </c>
      <c r="B12" s="31">
        <f>'C.1 Federal Expenditures'!$P$18</f>
        <v>0</v>
      </c>
      <c r="C12" s="94"/>
      <c r="D12" s="31">
        <f>'B. Total Expenditures'!$P$18</f>
        <v>0</v>
      </c>
      <c r="E12" s="39">
        <f t="shared" si="0"/>
        <v>0</v>
      </c>
    </row>
    <row r="13" spans="1:5" ht="29" x14ac:dyDescent="0.35">
      <c r="A13" s="81" t="s">
        <v>109</v>
      </c>
      <c r="B13" s="31">
        <f>'C.1 Federal Expenditures'!$Q$18</f>
        <v>0</v>
      </c>
      <c r="C13" s="94"/>
      <c r="D13" s="31">
        <f>'B. Total Expenditures'!$Q$18</f>
        <v>0</v>
      </c>
      <c r="E13" s="39">
        <f t="shared" si="0"/>
        <v>0</v>
      </c>
    </row>
    <row r="14" spans="1:5" ht="31" x14ac:dyDescent="0.35">
      <c r="A14" s="80" t="s">
        <v>110</v>
      </c>
      <c r="B14" s="31">
        <f>'C.1 Federal Expenditures'!$R$18</f>
        <v>5707478</v>
      </c>
      <c r="C14" s="31">
        <f>'C.2 State Expenditures'!$R$18</f>
        <v>0</v>
      </c>
      <c r="D14" s="31">
        <f>'B. Total Expenditures'!$R$18</f>
        <v>5707478</v>
      </c>
      <c r="E14" s="39">
        <f t="shared" si="0"/>
        <v>1.7124038265524905E-2</v>
      </c>
    </row>
    <row r="15" spans="1:5" x14ac:dyDescent="0.35">
      <c r="A15" s="81" t="s">
        <v>111</v>
      </c>
      <c r="B15" s="31">
        <f>'C.1 Federal Expenditures'!$S$18</f>
        <v>0</v>
      </c>
      <c r="C15" s="31">
        <f>'C.2 State Expenditures'!$S$18</f>
        <v>0</v>
      </c>
      <c r="D15" s="31">
        <f>'B. Total Expenditures'!$S$18</f>
        <v>0</v>
      </c>
      <c r="E15" s="39">
        <f t="shared" si="0"/>
        <v>0</v>
      </c>
    </row>
    <row r="16" spans="1:5" x14ac:dyDescent="0.35">
      <c r="A16" s="81" t="s">
        <v>112</v>
      </c>
      <c r="B16" s="31">
        <f>'C.1 Federal Expenditures'!$T$18</f>
        <v>3019765</v>
      </c>
      <c r="C16" s="31">
        <f>'C.2 State Expenditures'!$T$18</f>
        <v>0</v>
      </c>
      <c r="D16" s="31">
        <f>'B. Total Expenditures'!$T$18</f>
        <v>3019765</v>
      </c>
      <c r="E16" s="39">
        <f t="shared" si="0"/>
        <v>9.0601437995718632E-3</v>
      </c>
    </row>
    <row r="17" spans="1:5" x14ac:dyDescent="0.35">
      <c r="A17" s="81" t="s">
        <v>113</v>
      </c>
      <c r="B17" s="31">
        <f>'C.1 Federal Expenditures'!$U$18</f>
        <v>2687713</v>
      </c>
      <c r="C17" s="31">
        <f>'C.2 State Expenditures'!$U$18</f>
        <v>0</v>
      </c>
      <c r="D17" s="31">
        <f>'B. Total Expenditures'!$U$18</f>
        <v>2687713</v>
      </c>
      <c r="E17" s="39">
        <f t="shared" si="0"/>
        <v>8.063894465953042E-3</v>
      </c>
    </row>
    <row r="18" spans="1:5" ht="15.5" x14ac:dyDescent="0.35">
      <c r="A18" s="80" t="s">
        <v>114</v>
      </c>
      <c r="B18" s="31">
        <f>'C.1 Federal Expenditures'!$V$18</f>
        <v>996505</v>
      </c>
      <c r="C18" s="31">
        <f>'C.2 State Expenditures'!$V$18</f>
        <v>0</v>
      </c>
      <c r="D18" s="31">
        <f>'B. Total Expenditures'!$V$18</f>
        <v>996505</v>
      </c>
      <c r="E18" s="39">
        <f t="shared" si="0"/>
        <v>2.9897950989538455E-3</v>
      </c>
    </row>
    <row r="19" spans="1:5" ht="15.5" x14ac:dyDescent="0.35">
      <c r="A19" s="80" t="s">
        <v>79</v>
      </c>
      <c r="B19" s="31">
        <f>'C.1 Federal Expenditures'!$W$18</f>
        <v>33144592</v>
      </c>
      <c r="C19" s="31">
        <f>'C.2 State Expenditures'!$W$18</f>
        <v>19036156</v>
      </c>
      <c r="D19" s="31">
        <f>'B. Total Expenditures'!$W$18</f>
        <v>52180748</v>
      </c>
      <c r="E19" s="39">
        <f t="shared" si="0"/>
        <v>0.15655691103421024</v>
      </c>
    </row>
    <row r="20" spans="1:5" ht="29" x14ac:dyDescent="0.35">
      <c r="A20" s="81" t="s">
        <v>116</v>
      </c>
      <c r="B20" s="31">
        <f>'C.1 Federal Expenditures'!$X$18</f>
        <v>33144592</v>
      </c>
      <c r="C20" s="31">
        <f>'C.2 State Expenditures'!$X$18</f>
        <v>19036156</v>
      </c>
      <c r="D20" s="31">
        <f>'B. Total Expenditures'!$X$18</f>
        <v>52180748</v>
      </c>
      <c r="E20" s="39">
        <f t="shared" si="0"/>
        <v>0.15655691103421024</v>
      </c>
    </row>
    <row r="21" spans="1:5" x14ac:dyDescent="0.35">
      <c r="A21" s="81" t="s">
        <v>115</v>
      </c>
      <c r="B21" s="31">
        <f>'C.1 Federal Expenditures'!$Y$18</f>
        <v>0</v>
      </c>
      <c r="C21" s="31">
        <f>'C.2 State Expenditures'!$Y$18</f>
        <v>0</v>
      </c>
      <c r="D21" s="31">
        <f>'B. Total Expenditures'!$Y$18</f>
        <v>0</v>
      </c>
      <c r="E21" s="39">
        <f t="shared" si="0"/>
        <v>0</v>
      </c>
    </row>
    <row r="22" spans="1:5" ht="31" x14ac:dyDescent="0.35">
      <c r="A22" s="80" t="s">
        <v>80</v>
      </c>
      <c r="B22" s="31">
        <f>'C.1 Federal Expenditures'!$Z$18</f>
        <v>0</v>
      </c>
      <c r="C22" s="31">
        <f>'C.2 State Expenditures'!$Z$18</f>
        <v>0</v>
      </c>
      <c r="D22" s="31">
        <f>'B. Total Expenditures'!$Z$18</f>
        <v>0</v>
      </c>
      <c r="E22" s="39">
        <f t="shared" si="0"/>
        <v>0</v>
      </c>
    </row>
    <row r="23" spans="1:5" ht="31" x14ac:dyDescent="0.35">
      <c r="A23" s="80" t="s">
        <v>76</v>
      </c>
      <c r="B23" s="31">
        <f>'C.1 Federal Expenditures'!$AA$18</f>
        <v>0</v>
      </c>
      <c r="C23" s="31">
        <f>'C.2 State Expenditures'!$AA$18</f>
        <v>24844970</v>
      </c>
      <c r="D23" s="31">
        <f>'B. Total Expenditures'!$AA$18</f>
        <v>24844970</v>
      </c>
      <c r="E23" s="39">
        <f t="shared" si="0"/>
        <v>7.4541893457288552E-2</v>
      </c>
    </row>
    <row r="24" spans="1:5" ht="31" x14ac:dyDescent="0.35">
      <c r="A24" s="80" t="s">
        <v>81</v>
      </c>
      <c r="B24" s="31">
        <f>'C.1 Federal Expenditures'!$AB$18</f>
        <v>0</v>
      </c>
      <c r="C24" s="31">
        <f>'C.2 State Expenditures'!$AB$18</f>
        <v>0</v>
      </c>
      <c r="D24" s="31">
        <f>'B. Total Expenditures'!$AB$18</f>
        <v>0</v>
      </c>
      <c r="E24" s="39">
        <f t="shared" si="0"/>
        <v>0</v>
      </c>
    </row>
    <row r="25" spans="1:5" ht="15.5" x14ac:dyDescent="0.35">
      <c r="A25" s="80" t="s">
        <v>61</v>
      </c>
      <c r="B25" s="31">
        <f>'C.1 Federal Expenditures'!$AC$18</f>
        <v>290265</v>
      </c>
      <c r="C25" s="31">
        <f>'C.2 State Expenditures'!$AC$18</f>
        <v>0</v>
      </c>
      <c r="D25" s="31">
        <f>'B. Total Expenditures'!$AC$18</f>
        <v>290265</v>
      </c>
      <c r="E25" s="39">
        <f t="shared" si="0"/>
        <v>8.7087658807315368E-4</v>
      </c>
    </row>
    <row r="26" spans="1:5" ht="15.5" x14ac:dyDescent="0.35">
      <c r="A26" s="80" t="s">
        <v>117</v>
      </c>
      <c r="B26" s="31">
        <f>'C.1 Federal Expenditures'!$AD$18</f>
        <v>0</v>
      </c>
      <c r="C26" s="31">
        <f>'C.2 State Expenditures'!$AD$18</f>
        <v>0</v>
      </c>
      <c r="D26" s="31">
        <f>'B. Total Expenditures'!$AD$18</f>
        <v>0</v>
      </c>
      <c r="E26" s="39">
        <f t="shared" si="0"/>
        <v>0</v>
      </c>
    </row>
    <row r="27" spans="1:5" s="8" customFormat="1" ht="15.5" x14ac:dyDescent="0.35">
      <c r="A27" s="80" t="s">
        <v>118</v>
      </c>
      <c r="B27" s="31">
        <f>'C.1 Federal Expenditures'!$AE$18</f>
        <v>2696804</v>
      </c>
      <c r="C27" s="31">
        <f>'C.2 State Expenditures'!$AE$18</f>
        <v>16734500</v>
      </c>
      <c r="D27" s="31">
        <f>'B. Total Expenditures'!$AE$18</f>
        <v>19431304</v>
      </c>
      <c r="E27" s="39">
        <f t="shared" si="0"/>
        <v>5.8299373776832281E-2</v>
      </c>
    </row>
    <row r="28" spans="1:5" ht="31" x14ac:dyDescent="0.35">
      <c r="A28" s="80" t="s">
        <v>119</v>
      </c>
      <c r="B28" s="31">
        <f>'C.1 Federal Expenditures'!$AF$18</f>
        <v>3622982</v>
      </c>
      <c r="C28" s="31">
        <f>'C.2 State Expenditures'!$AF$18</f>
        <v>0</v>
      </c>
      <c r="D28" s="31">
        <f>'B. Total Expenditures'!$AF$18</f>
        <v>3622982</v>
      </c>
      <c r="E28" s="39">
        <f t="shared" si="0"/>
        <v>1.0869964352610374E-2</v>
      </c>
    </row>
    <row r="29" spans="1:5" ht="31" x14ac:dyDescent="0.35">
      <c r="A29" s="80" t="s">
        <v>82</v>
      </c>
      <c r="B29" s="31">
        <f>'C.1 Federal Expenditures'!$AG$18</f>
        <v>32619860</v>
      </c>
      <c r="C29" s="31">
        <f>'C.2 State Expenditures'!$AG$18</f>
        <v>0</v>
      </c>
      <c r="D29" s="31">
        <f>'B. Total Expenditures'!$AG$18</f>
        <v>32619860</v>
      </c>
      <c r="E29" s="39">
        <f t="shared" si="0"/>
        <v>9.786874883373449E-2</v>
      </c>
    </row>
    <row r="30" spans="1:5" ht="15.5" x14ac:dyDescent="0.35">
      <c r="A30" s="80" t="s">
        <v>120</v>
      </c>
      <c r="B30" s="31">
        <f>'C.1 Federal Expenditures'!$AH$18</f>
        <v>2759252</v>
      </c>
      <c r="C30" s="31">
        <f>'C.2 State Expenditures'!$AH$18</f>
        <v>0</v>
      </c>
      <c r="D30" s="31">
        <f>'B. Total Expenditures'!$AH$18</f>
        <v>2759252</v>
      </c>
      <c r="E30" s="39">
        <f t="shared" si="0"/>
        <v>8.2785315742305316E-3</v>
      </c>
    </row>
    <row r="31" spans="1:5" ht="29" x14ac:dyDescent="0.35">
      <c r="A31" s="81" t="s">
        <v>121</v>
      </c>
      <c r="B31" s="31">
        <f>'C.1 Federal Expenditures'!$AI$18</f>
        <v>2759252</v>
      </c>
      <c r="C31" s="31">
        <f>'C.2 State Expenditures'!$AI$18</f>
        <v>0</v>
      </c>
      <c r="D31" s="31">
        <f>'B. Total Expenditures'!$AI$18</f>
        <v>2759252</v>
      </c>
      <c r="E31" s="39">
        <f t="shared" si="0"/>
        <v>8.2785315742305316E-3</v>
      </c>
    </row>
    <row r="32" spans="1:5" x14ac:dyDescent="0.35">
      <c r="A32" s="81" t="s">
        <v>122</v>
      </c>
      <c r="B32" s="31">
        <f>'C.1 Federal Expenditures'!$AJ$18</f>
        <v>0</v>
      </c>
      <c r="C32" s="31">
        <f>'C.2 State Expenditures'!$AJ$18</f>
        <v>0</v>
      </c>
      <c r="D32" s="31">
        <f>'B. Total Expenditures'!$AJ$18</f>
        <v>0</v>
      </c>
      <c r="E32" s="39">
        <f t="shared" si="0"/>
        <v>0</v>
      </c>
    </row>
    <row r="33" spans="1:5" x14ac:dyDescent="0.35">
      <c r="A33" s="81" t="s">
        <v>123</v>
      </c>
      <c r="B33" s="31">
        <f>'C.1 Federal Expenditures'!$AK$18</f>
        <v>0</v>
      </c>
      <c r="C33" s="31">
        <f>'C.2 State Expenditures'!$AK$18</f>
        <v>0</v>
      </c>
      <c r="D33" s="31">
        <f>'B. Total Expenditures'!$AK$18</f>
        <v>0</v>
      </c>
      <c r="E33" s="39">
        <f t="shared" si="0"/>
        <v>0</v>
      </c>
    </row>
    <row r="34" spans="1:5" ht="15.5" x14ac:dyDescent="0.35">
      <c r="A34" s="80" t="s">
        <v>124</v>
      </c>
      <c r="B34" s="31">
        <f>'C.1 Federal Expenditures'!$AL$18</f>
        <v>27233780</v>
      </c>
      <c r="C34" s="31">
        <f>'C.2 State Expenditures'!$AL$18</f>
        <v>0</v>
      </c>
      <c r="D34" s="31">
        <f>'B. Total Expenditures'!$AL$18</f>
        <v>27233780</v>
      </c>
      <c r="E34" s="39">
        <f t="shared" si="0"/>
        <v>8.1708994907187874E-2</v>
      </c>
    </row>
    <row r="35" spans="1:5" ht="15.5" x14ac:dyDescent="0.35">
      <c r="A35" s="80" t="s">
        <v>83</v>
      </c>
      <c r="B35" s="31">
        <f>'C.1 Federal Expenditures'!$AM$18</f>
        <v>24648929</v>
      </c>
      <c r="C35" s="31">
        <f>'C.2 State Expenditures'!$AM$18</f>
        <v>3765894</v>
      </c>
      <c r="D35" s="31">
        <f>'B. Total Expenditures'!$AM$18</f>
        <v>28414823</v>
      </c>
      <c r="E35" s="39">
        <f t="shared" si="0"/>
        <v>8.5252455876328778E-2</v>
      </c>
    </row>
    <row r="36" spans="1:5" x14ac:dyDescent="0.35">
      <c r="A36" s="81" t="s">
        <v>125</v>
      </c>
      <c r="B36" s="31">
        <f>'C.1 Federal Expenditures'!$AN$18</f>
        <v>15231689</v>
      </c>
      <c r="C36" s="31">
        <f>'C.2 State Expenditures'!$AN$18</f>
        <v>385459</v>
      </c>
      <c r="D36" s="31">
        <f>'B. Total Expenditures'!$AN$18</f>
        <v>15617148</v>
      </c>
      <c r="E36" s="39">
        <f t="shared" si="0"/>
        <v>4.685583368877913E-2</v>
      </c>
    </row>
    <row r="37" spans="1:5" x14ac:dyDescent="0.35">
      <c r="A37" s="81" t="s">
        <v>126</v>
      </c>
      <c r="B37" s="31">
        <f>'C.1 Federal Expenditures'!$AO$18</f>
        <v>0</v>
      </c>
      <c r="C37" s="31">
        <f>'C.2 State Expenditures'!$AO$18</f>
        <v>0</v>
      </c>
      <c r="D37" s="31">
        <f>'B. Total Expenditures'!$AO$18</f>
        <v>0</v>
      </c>
      <c r="E37" s="39">
        <f t="shared" si="0"/>
        <v>0</v>
      </c>
    </row>
    <row r="38" spans="1:5" x14ac:dyDescent="0.35">
      <c r="A38" s="81" t="s">
        <v>127</v>
      </c>
      <c r="B38" s="31">
        <f>'C.1 Federal Expenditures'!$AP$18</f>
        <v>9417240</v>
      </c>
      <c r="C38" s="31">
        <f>'C.2 State Expenditures'!$AP$18</f>
        <v>3380435</v>
      </c>
      <c r="D38" s="31">
        <f>'B. Total Expenditures'!$AP$18</f>
        <v>12797675</v>
      </c>
      <c r="E38" s="39">
        <f t="shared" si="0"/>
        <v>3.8396622187549641E-2</v>
      </c>
    </row>
    <row r="39" spans="1:5" ht="15.5" x14ac:dyDescent="0.35">
      <c r="A39" s="80" t="s">
        <v>77</v>
      </c>
      <c r="B39" s="31">
        <f>'C.1 Federal Expenditures'!$AQ$18</f>
        <v>0</v>
      </c>
      <c r="C39" s="31">
        <f>'C.2 State Expenditures'!$AQ$18</f>
        <v>57351743</v>
      </c>
      <c r="D39" s="31">
        <f>'B. Total Expenditures'!$AQ$18</f>
        <v>57351743</v>
      </c>
      <c r="E39" s="39">
        <f t="shared" si="0"/>
        <v>0.17207134950437833</v>
      </c>
    </row>
    <row r="40" spans="1:5" ht="15.5" x14ac:dyDescent="0.35">
      <c r="A40" s="73" t="s">
        <v>130</v>
      </c>
      <c r="B40" s="95">
        <f>'C.1 Federal Expenditures'!$AR$18</f>
        <v>149733840</v>
      </c>
      <c r="C40" s="95">
        <f>'C.2 State Expenditures'!$AR$18</f>
        <v>121733263</v>
      </c>
      <c r="D40" s="95">
        <f>'B. Total Expenditures'!$AR$18</f>
        <v>271467103</v>
      </c>
      <c r="E40" s="75">
        <f t="shared" si="0"/>
        <v>0.8144776133352053</v>
      </c>
    </row>
    <row r="41" spans="1:5" ht="15.5" x14ac:dyDescent="0.35">
      <c r="A41" s="80" t="s">
        <v>78</v>
      </c>
      <c r="B41" s="31">
        <f>'C.1 Federal Expenditures'!$C$18</f>
        <v>61835002</v>
      </c>
      <c r="C41" s="94"/>
      <c r="D41" s="31">
        <f>'B. Total Expenditures'!$C$18</f>
        <v>61835002</v>
      </c>
      <c r="E41" s="39">
        <f t="shared" si="0"/>
        <v>0.1855223866647947</v>
      </c>
    </row>
    <row r="42" spans="1:5" ht="15.5" x14ac:dyDescent="0.35">
      <c r="A42" s="80" t="s">
        <v>192</v>
      </c>
      <c r="B42" s="31">
        <f>'C.1 Federal Expenditures'!$D$18</f>
        <v>0</v>
      </c>
      <c r="C42" s="94"/>
      <c r="D42" s="31">
        <f>'B. Total Expenditures'!$D$18</f>
        <v>0</v>
      </c>
      <c r="E42" s="39">
        <f t="shared" si="0"/>
        <v>0</v>
      </c>
    </row>
    <row r="43" spans="1:5" ht="15.5" x14ac:dyDescent="0.35">
      <c r="A43" s="82" t="s">
        <v>101</v>
      </c>
      <c r="B43" s="95">
        <f>B41+B42</f>
        <v>61835002</v>
      </c>
      <c r="C43" s="97"/>
      <c r="D43" s="95">
        <f>D41+D42</f>
        <v>61835002</v>
      </c>
      <c r="E43" s="75">
        <f t="shared" si="0"/>
        <v>0.1855223866647947</v>
      </c>
    </row>
    <row r="44" spans="1:5" ht="15.5" x14ac:dyDescent="0.35">
      <c r="A44" s="73" t="s">
        <v>59</v>
      </c>
      <c r="B44" s="74">
        <f>SUM(B41,B42, B3,B6,B10,B14,B18,B19,B22,B23,B24,B25,B26,B27,B28,B29,B30,B34,B35, B39)</f>
        <v>211568842</v>
      </c>
      <c r="C44" s="74">
        <f>SUM(C41,C42,C3,C6,C10,C14,C18,C19,C22,C23,C24,C25,C26,C27,C28,C29,C30,C34,C35, C39)</f>
        <v>121733263</v>
      </c>
      <c r="D44" s="74">
        <f>B44+C44</f>
        <v>333302105</v>
      </c>
      <c r="E44" s="75">
        <f t="shared" si="0"/>
        <v>1</v>
      </c>
    </row>
    <row r="45" spans="1:5" ht="15.5" x14ac:dyDescent="0.35">
      <c r="A45" s="80" t="s">
        <v>128</v>
      </c>
      <c r="B45" s="31">
        <f>'C.1 Federal Expenditures'!$AS$18</f>
        <v>13405811</v>
      </c>
      <c r="C45" s="94"/>
      <c r="D45" s="31">
        <f>'B. Total Expenditures'!$AS$18</f>
        <v>13405811</v>
      </c>
      <c r="E45" s="96"/>
    </row>
    <row r="46" spans="1:5" ht="15.5" x14ac:dyDescent="0.35">
      <c r="A46" s="80" t="s">
        <v>129</v>
      </c>
      <c r="B46" s="31">
        <f>'C.1 Federal Expenditures'!$AT$18</f>
        <v>18647276</v>
      </c>
      <c r="C46" s="94"/>
      <c r="D46" s="31">
        <f>'B. Total Expenditures'!$AT$18</f>
        <v>18647276</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274</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Expenditures'!$G$19</f>
        <v>2099816</v>
      </c>
      <c r="C3" s="31">
        <f>'C.2 State Expenditures'!$G$19</f>
        <v>28272738</v>
      </c>
      <c r="D3" s="31">
        <f>'B. Total Expenditures'!$G$19</f>
        <v>30372554</v>
      </c>
      <c r="E3" s="39">
        <f t="shared" ref="E3:E44" si="0">D3/($D$44)</f>
        <v>0.15890496615211214</v>
      </c>
    </row>
    <row r="4" spans="1:5" ht="43.5" x14ac:dyDescent="0.35">
      <c r="A4" s="81" t="s">
        <v>103</v>
      </c>
      <c r="B4" s="31">
        <f>'C.1 Federal Expenditures'!$H$19</f>
        <v>2099816</v>
      </c>
      <c r="C4" s="31">
        <f>'C.2 State Expenditures'!$H$19</f>
        <v>28272738</v>
      </c>
      <c r="D4" s="31">
        <f>'B. Total Expenditures'!$H$19</f>
        <v>30372554</v>
      </c>
      <c r="E4" s="39">
        <f t="shared" si="0"/>
        <v>0.15890496615211214</v>
      </c>
    </row>
    <row r="5" spans="1:5" ht="43.5" x14ac:dyDescent="0.35">
      <c r="A5" s="81" t="s">
        <v>102</v>
      </c>
      <c r="B5" s="31">
        <f>'C.1 Federal Expenditures'!$I$19</f>
        <v>0</v>
      </c>
      <c r="C5" s="31">
        <f>'C.2 State Expenditures'!$I$19</f>
        <v>0</v>
      </c>
      <c r="D5" s="31">
        <f>'B. Total Expenditures'!$I$19</f>
        <v>0</v>
      </c>
      <c r="E5" s="39">
        <f t="shared" si="0"/>
        <v>0</v>
      </c>
    </row>
    <row r="6" spans="1:5" ht="31" x14ac:dyDescent="0.35">
      <c r="A6" s="80" t="s">
        <v>75</v>
      </c>
      <c r="B6" s="31">
        <f>'C.1 Federal Expenditures'!$J$19</f>
        <v>0</v>
      </c>
      <c r="C6" s="94"/>
      <c r="D6" s="31">
        <f>'B. Total Expenditures'!$J$19</f>
        <v>0</v>
      </c>
      <c r="E6" s="39">
        <f t="shared" si="0"/>
        <v>0</v>
      </c>
    </row>
    <row r="7" spans="1:5" x14ac:dyDescent="0.35">
      <c r="A7" s="81" t="s">
        <v>104</v>
      </c>
      <c r="B7" s="31">
        <f>'C.1 Federal Expenditures'!$K$19</f>
        <v>0</v>
      </c>
      <c r="C7" s="94"/>
      <c r="D7" s="31">
        <f>'B. Total Expenditures'!$K$19</f>
        <v>0</v>
      </c>
      <c r="E7" s="39">
        <f t="shared" si="0"/>
        <v>0</v>
      </c>
    </row>
    <row r="8" spans="1:5" x14ac:dyDescent="0.35">
      <c r="A8" s="81" t="s">
        <v>105</v>
      </c>
      <c r="B8" s="31">
        <f>'C.1 Federal Expenditures'!$L$19</f>
        <v>0</v>
      </c>
      <c r="C8" s="94"/>
      <c r="D8" s="31">
        <f>'B. Total Expenditures'!$L$19</f>
        <v>0</v>
      </c>
      <c r="E8" s="39">
        <f t="shared" si="0"/>
        <v>0</v>
      </c>
    </row>
    <row r="9" spans="1:5" ht="29" x14ac:dyDescent="0.35">
      <c r="A9" s="81" t="s">
        <v>106</v>
      </c>
      <c r="B9" s="31">
        <f>'C.1 Federal Expenditures'!$M$19</f>
        <v>0</v>
      </c>
      <c r="C9" s="94"/>
      <c r="D9" s="31">
        <f>'B. Total Expenditures'!$M$19</f>
        <v>0</v>
      </c>
      <c r="E9" s="39">
        <f t="shared" si="0"/>
        <v>0</v>
      </c>
    </row>
    <row r="10" spans="1:5" ht="31" x14ac:dyDescent="0.35">
      <c r="A10" s="80" t="s">
        <v>74</v>
      </c>
      <c r="B10" s="31">
        <f>'C.1 Federal Expenditures'!$N$19</f>
        <v>0</v>
      </c>
      <c r="C10" s="94"/>
      <c r="D10" s="31">
        <f>'B. Total Expenditures'!$N$19</f>
        <v>0</v>
      </c>
      <c r="E10" s="39">
        <f t="shared" si="0"/>
        <v>0</v>
      </c>
    </row>
    <row r="11" spans="1:5" x14ac:dyDescent="0.35">
      <c r="A11" s="81" t="s">
        <v>107</v>
      </c>
      <c r="B11" s="31">
        <f>'C.1 Federal Expenditures'!$O$19</f>
        <v>0</v>
      </c>
      <c r="C11" s="94"/>
      <c r="D11" s="31">
        <f>'B. Total Expenditures'!$O$19</f>
        <v>0</v>
      </c>
      <c r="E11" s="39">
        <f t="shared" si="0"/>
        <v>0</v>
      </c>
    </row>
    <row r="12" spans="1:5" x14ac:dyDescent="0.35">
      <c r="A12" s="81" t="s">
        <v>108</v>
      </c>
      <c r="B12" s="31">
        <f>'C.1 Federal Expenditures'!$P$19</f>
        <v>0</v>
      </c>
      <c r="C12" s="94"/>
      <c r="D12" s="31">
        <f>'B. Total Expenditures'!$P$19</f>
        <v>0</v>
      </c>
      <c r="E12" s="39">
        <f t="shared" si="0"/>
        <v>0</v>
      </c>
    </row>
    <row r="13" spans="1:5" ht="29" x14ac:dyDescent="0.35">
      <c r="A13" s="81" t="s">
        <v>109</v>
      </c>
      <c r="B13" s="31">
        <f>'C.1 Federal Expenditures'!$Q$19</f>
        <v>0</v>
      </c>
      <c r="C13" s="94"/>
      <c r="D13" s="31">
        <f>'B. Total Expenditures'!$Q$19</f>
        <v>0</v>
      </c>
      <c r="E13" s="39">
        <f t="shared" si="0"/>
        <v>0</v>
      </c>
    </row>
    <row r="14" spans="1:5" ht="31" x14ac:dyDescent="0.35">
      <c r="A14" s="80" t="s">
        <v>110</v>
      </c>
      <c r="B14" s="31">
        <f>'C.1 Federal Expenditures'!$R$19</f>
        <v>4014963</v>
      </c>
      <c r="C14" s="31">
        <f>'C.2 State Expenditures'!$R$19</f>
        <v>4474544</v>
      </c>
      <c r="D14" s="31">
        <f>'B. Total Expenditures'!$R$19</f>
        <v>8489507</v>
      </c>
      <c r="E14" s="39">
        <f t="shared" si="0"/>
        <v>4.4415916504193853E-2</v>
      </c>
    </row>
    <row r="15" spans="1:5" x14ac:dyDescent="0.35">
      <c r="A15" s="81" t="s">
        <v>111</v>
      </c>
      <c r="B15" s="31">
        <f>'C.1 Federal Expenditures'!$S$19</f>
        <v>0</v>
      </c>
      <c r="C15" s="31">
        <f>'C.2 State Expenditures'!$S$19</f>
        <v>0</v>
      </c>
      <c r="D15" s="31">
        <f>'B. Total Expenditures'!$S$19</f>
        <v>0</v>
      </c>
      <c r="E15" s="39">
        <f t="shared" si="0"/>
        <v>0</v>
      </c>
    </row>
    <row r="16" spans="1:5" x14ac:dyDescent="0.35">
      <c r="A16" s="81" t="s">
        <v>112</v>
      </c>
      <c r="B16" s="31">
        <f>'C.1 Federal Expenditures'!$T$19</f>
        <v>0</v>
      </c>
      <c r="C16" s="31">
        <f>'C.2 State Expenditures'!$T$19</f>
        <v>0</v>
      </c>
      <c r="D16" s="31">
        <f>'B. Total Expenditures'!$T$19</f>
        <v>0</v>
      </c>
      <c r="E16" s="39">
        <f t="shared" si="0"/>
        <v>0</v>
      </c>
    </row>
    <row r="17" spans="1:5" x14ac:dyDescent="0.35">
      <c r="A17" s="81" t="s">
        <v>113</v>
      </c>
      <c r="B17" s="31">
        <f>'C.1 Federal Expenditures'!$U$19</f>
        <v>4014963</v>
      </c>
      <c r="C17" s="31">
        <f>'C.2 State Expenditures'!$U$19</f>
        <v>4474544</v>
      </c>
      <c r="D17" s="31">
        <f>'B. Total Expenditures'!$U$19</f>
        <v>8489507</v>
      </c>
      <c r="E17" s="39">
        <f t="shared" si="0"/>
        <v>4.4415916504193853E-2</v>
      </c>
    </row>
    <row r="18" spans="1:5" ht="15.5" x14ac:dyDescent="0.35">
      <c r="A18" s="80" t="s">
        <v>114</v>
      </c>
      <c r="B18" s="31">
        <f>'C.1 Federal Expenditures'!$V$19</f>
        <v>194901</v>
      </c>
      <c r="C18" s="31">
        <f>'C.2 State Expenditures'!$V$19</f>
        <v>285564</v>
      </c>
      <c r="D18" s="31">
        <f>'B. Total Expenditures'!$V$19</f>
        <v>480465</v>
      </c>
      <c r="E18" s="39">
        <f t="shared" si="0"/>
        <v>2.5137258645510866E-3</v>
      </c>
    </row>
    <row r="19" spans="1:5" ht="15.5" x14ac:dyDescent="0.35">
      <c r="A19" s="80" t="s">
        <v>79</v>
      </c>
      <c r="B19" s="31">
        <f>'C.1 Federal Expenditures'!$W$19</f>
        <v>19442752</v>
      </c>
      <c r="C19" s="31">
        <f>'C.2 State Expenditures'!$W$19</f>
        <v>6955466</v>
      </c>
      <c r="D19" s="31">
        <f>'B. Total Expenditures'!$W$19</f>
        <v>26398218</v>
      </c>
      <c r="E19" s="39">
        <f t="shared" si="0"/>
        <v>0.13811179454207498</v>
      </c>
    </row>
    <row r="20" spans="1:5" ht="29" x14ac:dyDescent="0.35">
      <c r="A20" s="81" t="s">
        <v>116</v>
      </c>
      <c r="B20" s="31">
        <f>'C.1 Federal Expenditures'!$X$19</f>
        <v>19442752</v>
      </c>
      <c r="C20" s="31">
        <f>'C.2 State Expenditures'!$X$19</f>
        <v>6955466</v>
      </c>
      <c r="D20" s="31">
        <f>'B. Total Expenditures'!$X$19</f>
        <v>26398218</v>
      </c>
      <c r="E20" s="39">
        <f t="shared" si="0"/>
        <v>0.13811179454207498</v>
      </c>
    </row>
    <row r="21" spans="1:5" x14ac:dyDescent="0.35">
      <c r="A21" s="81" t="s">
        <v>115</v>
      </c>
      <c r="B21" s="31">
        <f>'C.1 Federal Expenditures'!$Y$19</f>
        <v>0</v>
      </c>
      <c r="C21" s="31">
        <f>'C.2 State Expenditures'!$Y$19</f>
        <v>0</v>
      </c>
      <c r="D21" s="31">
        <f>'B. Total Expenditures'!$Y$19</f>
        <v>0</v>
      </c>
      <c r="E21" s="39">
        <f t="shared" si="0"/>
        <v>0</v>
      </c>
    </row>
    <row r="22" spans="1:5" ht="31" x14ac:dyDescent="0.35">
      <c r="A22" s="80" t="s">
        <v>80</v>
      </c>
      <c r="B22" s="31">
        <f>'C.1 Federal Expenditures'!$Z$19</f>
        <v>0</v>
      </c>
      <c r="C22" s="31">
        <f>'C.2 State Expenditures'!$Z$19</f>
        <v>0</v>
      </c>
      <c r="D22" s="31">
        <f>'B. Total Expenditures'!$Z$19</f>
        <v>0</v>
      </c>
      <c r="E22" s="39">
        <f t="shared" si="0"/>
        <v>0</v>
      </c>
    </row>
    <row r="23" spans="1:5" ht="31" x14ac:dyDescent="0.35">
      <c r="A23" s="80" t="s">
        <v>76</v>
      </c>
      <c r="B23" s="31">
        <f>'C.1 Federal Expenditures'!$AA$19</f>
        <v>0</v>
      </c>
      <c r="C23" s="31">
        <f>'C.2 State Expenditures'!$AA$19</f>
        <v>25389917</v>
      </c>
      <c r="D23" s="31">
        <f>'B. Total Expenditures'!$AA$19</f>
        <v>25389917</v>
      </c>
      <c r="E23" s="39">
        <f t="shared" si="0"/>
        <v>0.13283650434829869</v>
      </c>
    </row>
    <row r="24" spans="1:5" ht="31" x14ac:dyDescent="0.35">
      <c r="A24" s="80" t="s">
        <v>81</v>
      </c>
      <c r="B24" s="31">
        <f>'C.1 Federal Expenditures'!$AB$19</f>
        <v>0</v>
      </c>
      <c r="C24" s="31">
        <f>'C.2 State Expenditures'!$AB$19</f>
        <v>0</v>
      </c>
      <c r="D24" s="31">
        <f>'B. Total Expenditures'!$AB$19</f>
        <v>0</v>
      </c>
      <c r="E24" s="39">
        <f t="shared" si="0"/>
        <v>0</v>
      </c>
    </row>
    <row r="25" spans="1:5" ht="15.5" x14ac:dyDescent="0.35">
      <c r="A25" s="80" t="s">
        <v>61</v>
      </c>
      <c r="B25" s="31">
        <f>'C.1 Federal Expenditures'!$AC$19</f>
        <v>346675</v>
      </c>
      <c r="C25" s="31">
        <f>'C.2 State Expenditures'!$AC$19</f>
        <v>0</v>
      </c>
      <c r="D25" s="31">
        <f>'B. Total Expenditures'!$AC$19</f>
        <v>346675</v>
      </c>
      <c r="E25" s="39">
        <f t="shared" si="0"/>
        <v>1.8137552456333923E-3</v>
      </c>
    </row>
    <row r="26" spans="1:5" ht="15.5" x14ac:dyDescent="0.35">
      <c r="A26" s="80" t="s">
        <v>117</v>
      </c>
      <c r="B26" s="31">
        <f>'C.1 Federal Expenditures'!$AD$19</f>
        <v>0</v>
      </c>
      <c r="C26" s="31">
        <f>'C.2 State Expenditures'!$AD$19</f>
        <v>0</v>
      </c>
      <c r="D26" s="31">
        <f>'B. Total Expenditures'!$AD$19</f>
        <v>0</v>
      </c>
      <c r="E26" s="39">
        <f t="shared" si="0"/>
        <v>0</v>
      </c>
    </row>
    <row r="27" spans="1:5" s="8" customFormat="1" ht="15.5" x14ac:dyDescent="0.35">
      <c r="A27" s="80" t="s">
        <v>118</v>
      </c>
      <c r="B27" s="31">
        <f>'C.1 Federal Expenditures'!$AE$19</f>
        <v>0</v>
      </c>
      <c r="C27" s="31">
        <f>'C.2 State Expenditures'!$AE$19</f>
        <v>0</v>
      </c>
      <c r="D27" s="31">
        <f>'B. Total Expenditures'!$AE$19</f>
        <v>0</v>
      </c>
      <c r="E27" s="39">
        <f t="shared" si="0"/>
        <v>0</v>
      </c>
    </row>
    <row r="28" spans="1:5" ht="31" x14ac:dyDescent="0.35">
      <c r="A28" s="80" t="s">
        <v>119</v>
      </c>
      <c r="B28" s="31">
        <f>'C.1 Federal Expenditures'!$AF$19</f>
        <v>1540272</v>
      </c>
      <c r="C28" s="31">
        <f>'C.2 State Expenditures'!$AF$19</f>
        <v>0</v>
      </c>
      <c r="D28" s="31">
        <f>'B. Total Expenditures'!$AF$19</f>
        <v>1540272</v>
      </c>
      <c r="E28" s="39">
        <f t="shared" si="0"/>
        <v>8.0584882662500523E-3</v>
      </c>
    </row>
    <row r="29" spans="1:5" ht="31" x14ac:dyDescent="0.35">
      <c r="A29" s="80" t="s">
        <v>82</v>
      </c>
      <c r="B29" s="31">
        <f>'C.1 Federal Expenditures'!$AG$19</f>
        <v>8729</v>
      </c>
      <c r="C29" s="31">
        <f>'C.2 State Expenditures'!$AG$19</f>
        <v>0</v>
      </c>
      <c r="D29" s="31">
        <f>'B. Total Expenditures'!$AG$19</f>
        <v>8729</v>
      </c>
      <c r="E29" s="39">
        <f t="shared" si="0"/>
        <v>4.5668910475615153E-5</v>
      </c>
    </row>
    <row r="30" spans="1:5" ht="15.5" x14ac:dyDescent="0.35">
      <c r="A30" s="80" t="s">
        <v>120</v>
      </c>
      <c r="B30" s="31">
        <f>'C.1 Federal Expenditures'!$AH$19</f>
        <v>46659794</v>
      </c>
      <c r="C30" s="31">
        <f>'C.2 State Expenditures'!$AH$19</f>
        <v>0</v>
      </c>
      <c r="D30" s="31">
        <f>'B. Total Expenditures'!$AH$19</f>
        <v>46659794</v>
      </c>
      <c r="E30" s="39">
        <f t="shared" si="0"/>
        <v>0.24411753408141196</v>
      </c>
    </row>
    <row r="31" spans="1:5" ht="29" x14ac:dyDescent="0.35">
      <c r="A31" s="81" t="s">
        <v>121</v>
      </c>
      <c r="B31" s="31">
        <f>'C.1 Federal Expenditures'!$AI$19</f>
        <v>44341591</v>
      </c>
      <c r="C31" s="31">
        <f>'C.2 State Expenditures'!$AI$19</f>
        <v>0</v>
      </c>
      <c r="D31" s="31">
        <f>'B. Total Expenditures'!$AI$19</f>
        <v>44341591</v>
      </c>
      <c r="E31" s="39">
        <f t="shared" si="0"/>
        <v>0.23198901932928656</v>
      </c>
    </row>
    <row r="32" spans="1:5" x14ac:dyDescent="0.35">
      <c r="A32" s="81" t="s">
        <v>122</v>
      </c>
      <c r="B32" s="31">
        <f>'C.1 Federal Expenditures'!$AJ$19</f>
        <v>0</v>
      </c>
      <c r="C32" s="31">
        <f>'C.2 State Expenditures'!$AJ$19</f>
        <v>0</v>
      </c>
      <c r="D32" s="31">
        <f>'B. Total Expenditures'!$AJ$19</f>
        <v>0</v>
      </c>
      <c r="E32" s="39">
        <f t="shared" si="0"/>
        <v>0</v>
      </c>
    </row>
    <row r="33" spans="1:5" x14ac:dyDescent="0.35">
      <c r="A33" s="81" t="s">
        <v>123</v>
      </c>
      <c r="B33" s="31">
        <f>'C.1 Federal Expenditures'!$AK$19</f>
        <v>2318203</v>
      </c>
      <c r="C33" s="31">
        <f>'C.2 State Expenditures'!$AK$19</f>
        <v>0</v>
      </c>
      <c r="D33" s="31">
        <f>'B. Total Expenditures'!$AK$19</f>
        <v>2318203</v>
      </c>
      <c r="E33" s="39">
        <f t="shared" si="0"/>
        <v>1.2128514752125383E-2</v>
      </c>
    </row>
    <row r="34" spans="1:5" ht="15.5" x14ac:dyDescent="0.35">
      <c r="A34" s="80" t="s">
        <v>124</v>
      </c>
      <c r="B34" s="31">
        <f>'C.1 Federal Expenditures'!$AL$19</f>
        <v>0</v>
      </c>
      <c r="C34" s="31">
        <f>'C.2 State Expenditures'!$AL$19</f>
        <v>0</v>
      </c>
      <c r="D34" s="31">
        <f>'B. Total Expenditures'!$AL$19</f>
        <v>0</v>
      </c>
      <c r="E34" s="39">
        <f t="shared" si="0"/>
        <v>0</v>
      </c>
    </row>
    <row r="35" spans="1:5" ht="15.5" x14ac:dyDescent="0.35">
      <c r="A35" s="80" t="s">
        <v>83</v>
      </c>
      <c r="B35" s="31">
        <f>'C.1 Federal Expenditures'!$AM$19</f>
        <v>6940475</v>
      </c>
      <c r="C35" s="31">
        <f>'C.2 State Expenditures'!$AM$19</f>
        <v>5342568</v>
      </c>
      <c r="D35" s="31">
        <f>'B. Total Expenditures'!$AM$19</f>
        <v>12283043</v>
      </c>
      <c r="E35" s="39">
        <f t="shared" si="0"/>
        <v>6.4263167732286783E-2</v>
      </c>
    </row>
    <row r="36" spans="1:5" x14ac:dyDescent="0.35">
      <c r="A36" s="81" t="s">
        <v>125</v>
      </c>
      <c r="B36" s="31">
        <f>'C.1 Federal Expenditures'!$AN$19</f>
        <v>3293032</v>
      </c>
      <c r="C36" s="31">
        <f>'C.2 State Expenditures'!$AN$19</f>
        <v>1566636</v>
      </c>
      <c r="D36" s="31">
        <f>'B. Total Expenditures'!$AN$19</f>
        <v>4859668</v>
      </c>
      <c r="E36" s="39">
        <f t="shared" si="0"/>
        <v>2.5425105147578387E-2</v>
      </c>
    </row>
    <row r="37" spans="1:5" x14ac:dyDescent="0.35">
      <c r="A37" s="81" t="s">
        <v>126</v>
      </c>
      <c r="B37" s="31">
        <f>'C.1 Federal Expenditures'!$AO$19</f>
        <v>2840893</v>
      </c>
      <c r="C37" s="31">
        <f>'C.2 State Expenditures'!$AO$19</f>
        <v>2923790</v>
      </c>
      <c r="D37" s="31">
        <f>'B. Total Expenditures'!$AO$19</f>
        <v>5764683</v>
      </c>
      <c r="E37" s="39">
        <f t="shared" si="0"/>
        <v>3.0160017395726952E-2</v>
      </c>
    </row>
    <row r="38" spans="1:5" x14ac:dyDescent="0.35">
      <c r="A38" s="81" t="s">
        <v>127</v>
      </c>
      <c r="B38" s="31">
        <f>'C.1 Federal Expenditures'!$AP$19</f>
        <v>806550</v>
      </c>
      <c r="C38" s="31">
        <f>'C.2 State Expenditures'!$AP$19</f>
        <v>852142</v>
      </c>
      <c r="D38" s="31">
        <f>'B. Total Expenditures'!$AP$19</f>
        <v>1658692</v>
      </c>
      <c r="E38" s="39">
        <f t="shared" si="0"/>
        <v>8.6780451889814456E-3</v>
      </c>
    </row>
    <row r="39" spans="1:5" ht="15.5" x14ac:dyDescent="0.35">
      <c r="A39" s="80" t="s">
        <v>77</v>
      </c>
      <c r="B39" s="31">
        <f>'C.1 Federal Expenditures'!$AQ$19</f>
        <v>0</v>
      </c>
      <c r="C39" s="31">
        <f>'C.2 State Expenditures'!$AQ$19</f>
        <v>0</v>
      </c>
      <c r="D39" s="31">
        <f>'B. Total Expenditures'!$AQ$19</f>
        <v>0</v>
      </c>
      <c r="E39" s="39">
        <f t="shared" si="0"/>
        <v>0</v>
      </c>
    </row>
    <row r="40" spans="1:5" ht="15.5" x14ac:dyDescent="0.35">
      <c r="A40" s="73" t="s">
        <v>130</v>
      </c>
      <c r="B40" s="95">
        <f>'C.1 Federal Expenditures'!$AR$19</f>
        <v>81248377</v>
      </c>
      <c r="C40" s="95">
        <f>'C.2 State Expenditures'!$AR$19</f>
        <v>70720797</v>
      </c>
      <c r="D40" s="95">
        <f>'B. Total Expenditures'!$AR$19</f>
        <v>151969174</v>
      </c>
      <c r="E40" s="75">
        <f t="shared" si="0"/>
        <v>0.79508152164728851</v>
      </c>
    </row>
    <row r="41" spans="1:5" ht="15.5" x14ac:dyDescent="0.35">
      <c r="A41" s="80" t="s">
        <v>78</v>
      </c>
      <c r="B41" s="31">
        <f>'C.1 Federal Expenditures'!$C$19</f>
        <v>26205412</v>
      </c>
      <c r="C41" s="94"/>
      <c r="D41" s="31">
        <f>'B. Total Expenditures'!$C$19</f>
        <v>26205412</v>
      </c>
      <c r="E41" s="39">
        <f t="shared" si="0"/>
        <v>0.13710306044273238</v>
      </c>
    </row>
    <row r="42" spans="1:5" ht="15.5" x14ac:dyDescent="0.35">
      <c r="A42" s="80" t="s">
        <v>192</v>
      </c>
      <c r="B42" s="31">
        <f>'C.1 Federal Expenditures'!$D$19</f>
        <v>12962008</v>
      </c>
      <c r="C42" s="94"/>
      <c r="D42" s="31">
        <f>'B. Total Expenditures'!$D$19</f>
        <v>12962008</v>
      </c>
      <c r="E42" s="39">
        <f t="shared" si="0"/>
        <v>6.7815417909979081E-2</v>
      </c>
    </row>
    <row r="43" spans="1:5" ht="15.5" x14ac:dyDescent="0.35">
      <c r="A43" s="82" t="s">
        <v>101</v>
      </c>
      <c r="B43" s="95">
        <f>B41+B42</f>
        <v>39167420</v>
      </c>
      <c r="C43" s="97"/>
      <c r="D43" s="95">
        <f>D41+D42</f>
        <v>39167420</v>
      </c>
      <c r="E43" s="75">
        <f t="shared" si="0"/>
        <v>0.20491847835271146</v>
      </c>
    </row>
    <row r="44" spans="1:5" ht="15.5" x14ac:dyDescent="0.35">
      <c r="A44" s="73" t="s">
        <v>59</v>
      </c>
      <c r="B44" s="74">
        <f>SUM(B41,B42, B3,B6,B10,B14,B18,B19,B22,B23,B24,B25,B26,B27,B28,B29,B30,B34,B35, B39)</f>
        <v>120415797</v>
      </c>
      <c r="C44" s="74">
        <f>SUM(C41,C42,C3,C6,C10,C14,C18,C19,C22,C23,C24,C25,C26,C27,C28,C29,C30,C34,C35, C39)</f>
        <v>70720797</v>
      </c>
      <c r="D44" s="74">
        <f>B44+C44</f>
        <v>191136594</v>
      </c>
      <c r="E44" s="75">
        <f t="shared" si="0"/>
        <v>1</v>
      </c>
    </row>
    <row r="45" spans="1:5" ht="15.5" x14ac:dyDescent="0.35">
      <c r="A45" s="80" t="s">
        <v>128</v>
      </c>
      <c r="B45" s="31">
        <f>'C.1 Federal Expenditures'!$AS$19</f>
        <v>11008335</v>
      </c>
      <c r="C45" s="94"/>
      <c r="D45" s="31">
        <f>'B. Total Expenditures'!$AS$19</f>
        <v>11008335</v>
      </c>
      <c r="E45" s="96"/>
    </row>
    <row r="46" spans="1:5" ht="15.5" x14ac:dyDescent="0.35">
      <c r="A46" s="80" t="s">
        <v>129</v>
      </c>
      <c r="B46" s="31">
        <f>'C.1 Federal Expenditures'!$AT$19</f>
        <v>0</v>
      </c>
      <c r="C46" s="94"/>
      <c r="D46" s="31">
        <f>'B. Total Expenditures'!$AT$19</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sheetPr>
  <dimension ref="A1:G52"/>
  <sheetViews>
    <sheetView topLeftCell="A16" zoomScaleNormal="100" workbookViewId="0">
      <selection activeCell="B9" sqref="B9"/>
    </sheetView>
  </sheetViews>
  <sheetFormatPr defaultColWidth="9.1796875" defaultRowHeight="14.5" x14ac:dyDescent="0.35"/>
  <cols>
    <col min="1" max="1" width="45.7265625" style="192" customWidth="1"/>
    <col min="2" max="2" width="20.7265625" style="182" customWidth="1"/>
    <col min="3" max="3" width="22.26953125" style="182" customWidth="1"/>
    <col min="4" max="5" width="20.7265625" style="182" customWidth="1"/>
    <col min="6" max="16384" width="9.1796875" style="182"/>
  </cols>
  <sheetData>
    <row r="1" spans="1:7" s="213" customFormat="1" ht="15.5" x14ac:dyDescent="0.35">
      <c r="A1" s="232" t="s">
        <v>300</v>
      </c>
      <c r="B1" s="211"/>
      <c r="C1" s="211"/>
      <c r="D1" s="212"/>
      <c r="E1" s="212"/>
    </row>
    <row r="2" spans="1:7" ht="42.5" x14ac:dyDescent="0.35">
      <c r="A2" s="114" t="s">
        <v>57</v>
      </c>
      <c r="B2" s="115" t="s">
        <v>67</v>
      </c>
      <c r="C2" s="116" t="s">
        <v>58</v>
      </c>
      <c r="D2" s="115" t="s">
        <v>66</v>
      </c>
      <c r="E2" s="116" t="s">
        <v>199</v>
      </c>
    </row>
    <row r="3" spans="1:7" x14ac:dyDescent="0.35">
      <c r="A3" s="185" t="s">
        <v>60</v>
      </c>
      <c r="B3" s="31">
        <f>'C.1 Federal Expenditures'!$G$3</f>
        <v>3310944014</v>
      </c>
      <c r="C3" s="31">
        <f>'C.2 State Expenditures'!$G$3</f>
        <v>3740135364</v>
      </c>
      <c r="D3" s="31">
        <f>'B. Total Expenditures'!$G$3</f>
        <v>7051079378</v>
      </c>
      <c r="E3" s="39">
        <f t="shared" ref="E3:E44" si="0">D3/($D$44)</f>
        <v>0.22347369129434691</v>
      </c>
    </row>
    <row r="4" spans="1:7" ht="43.5" x14ac:dyDescent="0.35">
      <c r="A4" s="81" t="s">
        <v>103</v>
      </c>
      <c r="B4" s="31">
        <f>'C.1 Federal Expenditures'!$H$3</f>
        <v>2984501777</v>
      </c>
      <c r="C4" s="31">
        <f>'C.2 State Expenditures'!$H$3</f>
        <v>3523027554</v>
      </c>
      <c r="D4" s="31">
        <f>'B. Total Expenditures'!$H$3</f>
        <v>6507529331</v>
      </c>
      <c r="E4" s="39">
        <f t="shared" si="0"/>
        <v>0.20624666421175578</v>
      </c>
    </row>
    <row r="5" spans="1:7" ht="29" x14ac:dyDescent="0.35">
      <c r="A5" s="81" t="s">
        <v>102</v>
      </c>
      <c r="B5" s="31">
        <f>'C.1 Federal Expenditures'!$I$3</f>
        <v>326442237</v>
      </c>
      <c r="C5" s="31">
        <f>'C.2 State Expenditures'!$I$3</f>
        <v>217107810</v>
      </c>
      <c r="D5" s="31">
        <f>'B. Total Expenditures'!$I$3</f>
        <v>543550047</v>
      </c>
      <c r="E5" s="39">
        <f t="shared" si="0"/>
        <v>1.722702708259112E-2</v>
      </c>
    </row>
    <row r="6" spans="1:7" x14ac:dyDescent="0.35">
      <c r="A6" s="185" t="s">
        <v>75</v>
      </c>
      <c r="B6" s="31">
        <f>'C.1 Federal Expenditures'!$J$3</f>
        <v>640721591</v>
      </c>
      <c r="C6" s="94"/>
      <c r="D6" s="31">
        <f>'B. Total Expenditures'!$J$3</f>
        <v>640721591</v>
      </c>
      <c r="E6" s="39">
        <f t="shared" si="0"/>
        <v>2.0306737643530866E-2</v>
      </c>
      <c r="G6" s="191"/>
    </row>
    <row r="7" spans="1:7" x14ac:dyDescent="0.35">
      <c r="A7" s="81" t="s">
        <v>104</v>
      </c>
      <c r="B7" s="31">
        <f>'C.1 Federal Expenditures'!$K$3</f>
        <v>330517214</v>
      </c>
      <c r="C7" s="94"/>
      <c r="D7" s="31">
        <f>'B. Total Expenditures'!$K$3</f>
        <v>330517214</v>
      </c>
      <c r="E7" s="39">
        <f t="shared" si="0"/>
        <v>1.0475261713739793E-2</v>
      </c>
    </row>
    <row r="8" spans="1:7" x14ac:dyDescent="0.35">
      <c r="A8" s="81" t="s">
        <v>105</v>
      </c>
      <c r="B8" s="31">
        <f>'C.1 Federal Expenditures'!$L$3</f>
        <v>25885126</v>
      </c>
      <c r="C8" s="94"/>
      <c r="D8" s="31">
        <f>'B. Total Expenditures'!$L$3</f>
        <v>25885126</v>
      </c>
      <c r="E8" s="39">
        <f t="shared" si="0"/>
        <v>8.2039136800641935E-4</v>
      </c>
    </row>
    <row r="9" spans="1:7" ht="29" x14ac:dyDescent="0.35">
      <c r="A9" s="81" t="s">
        <v>106</v>
      </c>
      <c r="B9" s="31">
        <f>'C.1 Federal Expenditures'!$M$3</f>
        <v>284319251</v>
      </c>
      <c r="C9" s="94"/>
      <c r="D9" s="31">
        <f>'B. Total Expenditures'!$M$3</f>
        <v>284319251</v>
      </c>
      <c r="E9" s="39">
        <f t="shared" si="0"/>
        <v>9.0110845617846526E-3</v>
      </c>
    </row>
    <row r="10" spans="1:7" ht="28.5" x14ac:dyDescent="0.35">
      <c r="A10" s="185" t="s">
        <v>74</v>
      </c>
      <c r="B10" s="31">
        <f>'C.1 Federal Expenditures'!$N$3</f>
        <v>651332884</v>
      </c>
      <c r="C10" s="94"/>
      <c r="D10" s="31">
        <f>'B. Total Expenditures'!$N$3</f>
        <v>651332884</v>
      </c>
      <c r="E10" s="39">
        <f t="shared" si="0"/>
        <v>2.064304712027774E-2</v>
      </c>
      <c r="G10" s="191"/>
    </row>
    <row r="11" spans="1:7" x14ac:dyDescent="0.35">
      <c r="A11" s="81" t="s">
        <v>107</v>
      </c>
      <c r="B11" s="31">
        <f>'C.1 Federal Expenditures'!$O$3</f>
        <v>512670073</v>
      </c>
      <c r="C11" s="94"/>
      <c r="D11" s="31">
        <f>'B. Total Expenditures'!$O$3</f>
        <v>512670073</v>
      </c>
      <c r="E11" s="39">
        <f t="shared" si="0"/>
        <v>1.6248331282004223E-2</v>
      </c>
    </row>
    <row r="12" spans="1:7" x14ac:dyDescent="0.35">
      <c r="A12" s="81" t="s">
        <v>108</v>
      </c>
      <c r="B12" s="31">
        <f>'C.1 Federal Expenditures'!$P$3</f>
        <v>64397878</v>
      </c>
      <c r="C12" s="94"/>
      <c r="D12" s="31">
        <f>'B. Total Expenditures'!$P$3</f>
        <v>64397878</v>
      </c>
      <c r="E12" s="39">
        <f t="shared" si="0"/>
        <v>2.0409969504931323E-3</v>
      </c>
    </row>
    <row r="13" spans="1:7" ht="29" x14ac:dyDescent="0.35">
      <c r="A13" s="81" t="s">
        <v>109</v>
      </c>
      <c r="B13" s="31">
        <f>'C.1 Federal Expenditures'!$Q$3</f>
        <v>74264933</v>
      </c>
      <c r="C13" s="94"/>
      <c r="D13" s="31">
        <f>'B. Total Expenditures'!$Q$3</f>
        <v>74264933</v>
      </c>
      <c r="E13" s="39">
        <f t="shared" si="0"/>
        <v>2.3537188877803829E-3</v>
      </c>
    </row>
    <row r="14" spans="1:7" x14ac:dyDescent="0.35">
      <c r="A14" s="185" t="s">
        <v>110</v>
      </c>
      <c r="B14" s="31">
        <f>'C.1 Federal Expenditures'!$R$3</f>
        <v>2650372705</v>
      </c>
      <c r="C14" s="31">
        <f>'C.2 State Expenditures'!$R$3</f>
        <v>398718088</v>
      </c>
      <c r="D14" s="31">
        <f>'B. Total Expenditures'!$R$3</f>
        <v>3049090793</v>
      </c>
      <c r="E14" s="39">
        <f t="shared" si="0"/>
        <v>9.6636491815610556E-2</v>
      </c>
      <c r="G14" s="191"/>
    </row>
    <row r="15" spans="1:7" x14ac:dyDescent="0.35">
      <c r="A15" s="81" t="s">
        <v>111</v>
      </c>
      <c r="B15" s="31">
        <f>'C.1 Federal Expenditures'!$S$3</f>
        <v>100492247</v>
      </c>
      <c r="C15" s="31">
        <f>'C.2 State Expenditures'!$S$3</f>
        <v>21004749</v>
      </c>
      <c r="D15" s="31">
        <f>'B. Total Expenditures'!$S$3</f>
        <v>121496996</v>
      </c>
      <c r="E15" s="39">
        <f t="shared" si="0"/>
        <v>3.8506703331137142E-3</v>
      </c>
    </row>
    <row r="16" spans="1:7" x14ac:dyDescent="0.35">
      <c r="A16" s="81" t="s">
        <v>112</v>
      </c>
      <c r="B16" s="31">
        <f>'C.1 Federal Expenditures'!$T$3</f>
        <v>1309322912</v>
      </c>
      <c r="C16" s="31">
        <f>'C.2 State Expenditures'!$T$3</f>
        <v>204313891</v>
      </c>
      <c r="D16" s="31">
        <f>'B. Total Expenditures'!$T$3</f>
        <v>1513636803</v>
      </c>
      <c r="E16" s="39">
        <f t="shared" si="0"/>
        <v>4.7972513924716187E-2</v>
      </c>
    </row>
    <row r="17" spans="1:7" x14ac:dyDescent="0.35">
      <c r="A17" s="81" t="s">
        <v>113</v>
      </c>
      <c r="B17" s="31">
        <f>'C.1 Federal Expenditures'!$U$3</f>
        <v>1240557546</v>
      </c>
      <c r="C17" s="31">
        <f>'C.2 State Expenditures'!$U$3</f>
        <v>173399448</v>
      </c>
      <c r="D17" s="31">
        <f>'B. Total Expenditures'!$U$3</f>
        <v>1413956994</v>
      </c>
      <c r="E17" s="39">
        <f t="shared" si="0"/>
        <v>4.4813307557780652E-2</v>
      </c>
    </row>
    <row r="18" spans="1:7" x14ac:dyDescent="0.35">
      <c r="A18" s="185" t="s">
        <v>114</v>
      </c>
      <c r="B18" s="31">
        <f>'C.1 Federal Expenditures'!$V$3</f>
        <v>334765793</v>
      </c>
      <c r="C18" s="31">
        <f>'C.2 State Expenditures'!$V$3</f>
        <v>38393391</v>
      </c>
      <c r="D18" s="31">
        <f>'B. Total Expenditures'!$V$3</f>
        <v>373159184</v>
      </c>
      <c r="E18" s="39">
        <f t="shared" si="0"/>
        <v>1.182673684670954E-2</v>
      </c>
      <c r="G18" s="191"/>
    </row>
    <row r="19" spans="1:7" x14ac:dyDescent="0.35">
      <c r="A19" s="185" t="s">
        <v>79</v>
      </c>
      <c r="B19" s="31">
        <f>'C.1 Federal Expenditures'!$W$3</f>
        <v>1488132019</v>
      </c>
      <c r="C19" s="31">
        <f>'C.2 State Expenditures'!$W$3</f>
        <v>4979502326</v>
      </c>
      <c r="D19" s="31">
        <f>'B. Total Expenditures'!$W$3</f>
        <v>6467634345</v>
      </c>
      <c r="E19" s="39">
        <f t="shared" si="0"/>
        <v>0.20498225073580295</v>
      </c>
      <c r="G19" s="191"/>
    </row>
    <row r="20" spans="1:7" x14ac:dyDescent="0.35">
      <c r="A20" s="81" t="s">
        <v>116</v>
      </c>
      <c r="B20" s="31">
        <f>'C.1 Federal Expenditures'!$X$3</f>
        <v>1406802619</v>
      </c>
      <c r="C20" s="31">
        <f>'C.2 State Expenditures'!$X$3</f>
        <v>2382873291</v>
      </c>
      <c r="D20" s="31">
        <f>'B. Total Expenditures'!$X$3</f>
        <v>3789675910</v>
      </c>
      <c r="E20" s="39">
        <f>D20/($D$44)</f>
        <v>0.12010825846881612</v>
      </c>
    </row>
    <row r="21" spans="1:7" x14ac:dyDescent="0.35">
      <c r="A21" s="81" t="s">
        <v>115</v>
      </c>
      <c r="B21" s="31">
        <f>'C.1 Federal Expenditures'!$Y$3</f>
        <v>81329400</v>
      </c>
      <c r="C21" s="31">
        <f>'C.2 State Expenditures'!$Y$3</f>
        <v>2596629035</v>
      </c>
      <c r="D21" s="31">
        <f>'B. Total Expenditures'!$Y$3</f>
        <v>2677958435</v>
      </c>
      <c r="E21" s="39">
        <f t="shared" si="0"/>
        <v>8.4873992266986831E-2</v>
      </c>
    </row>
    <row r="22" spans="1:7" ht="15.75" customHeight="1" x14ac:dyDescent="0.35">
      <c r="A22" s="185" t="s">
        <v>80</v>
      </c>
      <c r="B22" s="31">
        <f>'C.1 Federal Expenditures'!$Z$3</f>
        <v>1412398</v>
      </c>
      <c r="C22" s="31">
        <f>'C.2 State Expenditures'!$Z$3</f>
        <v>196030</v>
      </c>
      <c r="D22" s="31">
        <f>'B. Total Expenditures'!$Z$3</f>
        <v>1608428</v>
      </c>
      <c r="E22" s="39">
        <f t="shared" si="0"/>
        <v>5.0976782854363123E-5</v>
      </c>
      <c r="G22" s="191"/>
    </row>
    <row r="23" spans="1:7" x14ac:dyDescent="0.35">
      <c r="A23" s="185" t="s">
        <v>76</v>
      </c>
      <c r="B23" s="31">
        <f>'C.1 Federal Expenditures'!$AA$3</f>
        <v>278230819</v>
      </c>
      <c r="C23" s="31">
        <f>'C.2 State Expenditures'!$AA$3</f>
        <v>2038483984</v>
      </c>
      <c r="D23" s="31">
        <f>'B. Total Expenditures'!$AA$3</f>
        <v>2316714803</v>
      </c>
      <c r="E23" s="39">
        <f t="shared" si="0"/>
        <v>7.3424901486432492E-2</v>
      </c>
      <c r="G23" s="191"/>
    </row>
    <row r="24" spans="1:7" x14ac:dyDescent="0.35">
      <c r="A24" s="185" t="s">
        <v>81</v>
      </c>
      <c r="B24" s="31">
        <f>'C.1 Federal Expenditures'!$AB$3</f>
        <v>0</v>
      </c>
      <c r="C24" s="31">
        <f>'C.2 State Expenditures'!$AB$3</f>
        <v>515609224</v>
      </c>
      <c r="D24" s="31">
        <f>'B. Total Expenditures'!$AB$3</f>
        <v>515609224</v>
      </c>
      <c r="E24" s="39">
        <f t="shared" si="0"/>
        <v>1.6341483392203243E-2</v>
      </c>
      <c r="G24" s="191"/>
    </row>
    <row r="25" spans="1:7" x14ac:dyDescent="0.35">
      <c r="A25" s="185" t="s">
        <v>61</v>
      </c>
      <c r="B25" s="31">
        <f>'C.1 Federal Expenditures'!$AC$3</f>
        <v>312542110</v>
      </c>
      <c r="C25" s="31">
        <f>'C.2 State Expenditures'!$AC$3</f>
        <v>498021363</v>
      </c>
      <c r="D25" s="31">
        <f>'B. Total Expenditures'!$AC$3</f>
        <v>810563473</v>
      </c>
      <c r="E25" s="39">
        <f t="shared" si="0"/>
        <v>2.5689628726184466E-2</v>
      </c>
      <c r="G25" s="191"/>
    </row>
    <row r="26" spans="1:7" x14ac:dyDescent="0.35">
      <c r="A26" s="185" t="s">
        <v>117</v>
      </c>
      <c r="B26" s="31">
        <f>'C.1 Federal Expenditures'!$AD$3</f>
        <v>194694193</v>
      </c>
      <c r="C26" s="31">
        <f>'C.2 State Expenditures'!$AD$3</f>
        <v>199979956</v>
      </c>
      <c r="D26" s="31">
        <f>'B. Total Expenditures'!$AD$3</f>
        <v>394674149</v>
      </c>
      <c r="E26" s="39">
        <f t="shared" si="0"/>
        <v>1.2508622326770956E-2</v>
      </c>
      <c r="G26" s="191"/>
    </row>
    <row r="27" spans="1:7" x14ac:dyDescent="0.35">
      <c r="A27" s="185" t="s">
        <v>118</v>
      </c>
      <c r="B27" s="31">
        <f>'C.1 Federal Expenditures'!$AE$3</f>
        <v>232938012</v>
      </c>
      <c r="C27" s="31">
        <f>'C.2 State Expenditures'!$AE$3</f>
        <v>748910198</v>
      </c>
      <c r="D27" s="31">
        <f>'B. Total Expenditures'!$AE$3</f>
        <v>981848210</v>
      </c>
      <c r="E27" s="39">
        <f t="shared" si="0"/>
        <v>3.1118248996607322E-2</v>
      </c>
      <c r="G27" s="191"/>
    </row>
    <row r="28" spans="1:7" x14ac:dyDescent="0.35">
      <c r="A28" s="185" t="s">
        <v>119</v>
      </c>
      <c r="B28" s="31">
        <f>'C.1 Federal Expenditures'!$AF$3</f>
        <v>129118818</v>
      </c>
      <c r="C28" s="31">
        <f>'C.2 State Expenditures'!$AF$3</f>
        <v>105823072</v>
      </c>
      <c r="D28" s="31">
        <f>'B. Total Expenditures'!$AF$3</f>
        <v>234941890</v>
      </c>
      <c r="E28" s="39">
        <f t="shared" si="0"/>
        <v>7.4461410208748339E-3</v>
      </c>
      <c r="G28" s="191"/>
    </row>
    <row r="29" spans="1:7" ht="28.5" x14ac:dyDescent="0.35">
      <c r="A29" s="185" t="s">
        <v>82</v>
      </c>
      <c r="B29" s="31">
        <f>'C.1 Federal Expenditures'!$AG$3</f>
        <v>113648009</v>
      </c>
      <c r="C29" s="31">
        <f>'C.2 State Expenditures'!$AG$3</f>
        <v>44803855</v>
      </c>
      <c r="D29" s="31">
        <f>'B. Total Expenditures'!$AG$3</f>
        <v>158451864</v>
      </c>
      <c r="E29" s="39">
        <f t="shared" si="0"/>
        <v>5.0219010512109197E-3</v>
      </c>
      <c r="G29" s="191"/>
    </row>
    <row r="30" spans="1:7" x14ac:dyDescent="0.35">
      <c r="A30" s="185" t="s">
        <v>120</v>
      </c>
      <c r="B30" s="31">
        <f>'C.1 Federal Expenditures'!$AH$3</f>
        <v>1195290223</v>
      </c>
      <c r="C30" s="31">
        <f>'C.2 State Expenditures'!$AH$3</f>
        <v>593719252</v>
      </c>
      <c r="D30" s="31">
        <f>'B. Total Expenditures'!$AH$3</f>
        <v>1789009475</v>
      </c>
      <c r="E30" s="39">
        <f t="shared" si="0"/>
        <v>5.6700049695400212E-2</v>
      </c>
      <c r="G30" s="191"/>
    </row>
    <row r="31" spans="1:7" ht="29" x14ac:dyDescent="0.35">
      <c r="A31" s="81" t="s">
        <v>121</v>
      </c>
      <c r="B31" s="31">
        <f>'C.1 Federal Expenditures'!$AI$3</f>
        <v>617949786</v>
      </c>
      <c r="C31" s="31">
        <f>'C.2 State Expenditures'!$AI$3</f>
        <v>221462228</v>
      </c>
      <c r="D31" s="31">
        <f>'B. Total Expenditures'!$AI$3</f>
        <v>839412014</v>
      </c>
      <c r="E31" s="39">
        <f t="shared" si="0"/>
        <v>2.6603941216530438E-2</v>
      </c>
    </row>
    <row r="32" spans="1:7" x14ac:dyDescent="0.35">
      <c r="A32" s="81" t="s">
        <v>122</v>
      </c>
      <c r="B32" s="31">
        <f>'C.1 Federal Expenditures'!$AJ$3</f>
        <v>10741312</v>
      </c>
      <c r="C32" s="31">
        <f>'C.2 State Expenditures'!$AJ$3</f>
        <v>16136344</v>
      </c>
      <c r="D32" s="31">
        <f>'B. Total Expenditures'!$AJ$3</f>
        <v>26877656</v>
      </c>
      <c r="E32" s="39">
        <f t="shared" si="0"/>
        <v>8.5184816077951274E-4</v>
      </c>
    </row>
    <row r="33" spans="1:7" x14ac:dyDescent="0.35">
      <c r="A33" s="81" t="s">
        <v>123</v>
      </c>
      <c r="B33" s="31">
        <f>'C.1 Federal Expenditures'!$AK$3</f>
        <v>566599125</v>
      </c>
      <c r="C33" s="31">
        <f>'C.2 State Expenditures'!$AK$3</f>
        <v>356120680</v>
      </c>
      <c r="D33" s="31">
        <f>'B. Total Expenditures'!$AK$3</f>
        <v>922719805</v>
      </c>
      <c r="E33" s="39">
        <f t="shared" si="0"/>
        <v>2.9244260318090264E-2</v>
      </c>
    </row>
    <row r="34" spans="1:7" x14ac:dyDescent="0.35">
      <c r="A34" s="185" t="s">
        <v>124</v>
      </c>
      <c r="B34" s="31">
        <f>'C.1 Federal Expenditures'!$AL$3</f>
        <v>106972630</v>
      </c>
      <c r="C34" s="31">
        <f>'C.2 State Expenditures'!$AL$3</f>
        <v>34575068</v>
      </c>
      <c r="D34" s="31">
        <f>'B. Total Expenditures'!$AL$3</f>
        <v>141547698</v>
      </c>
      <c r="E34" s="39">
        <f t="shared" si="0"/>
        <v>4.4861481300256956E-3</v>
      </c>
      <c r="G34" s="191"/>
    </row>
    <row r="35" spans="1:7" x14ac:dyDescent="0.35">
      <c r="A35" s="185" t="s">
        <v>83</v>
      </c>
      <c r="B35" s="31">
        <f>'C.1 Federal Expenditures'!$AM$3</f>
        <v>2341830729</v>
      </c>
      <c r="C35" s="31">
        <f>'C.2 State Expenditures'!$AM$3</f>
        <v>824698897</v>
      </c>
      <c r="D35" s="31">
        <f>'B. Total Expenditures'!$AM$3</f>
        <v>3166529626</v>
      </c>
      <c r="E35" s="39">
        <f t="shared" si="0"/>
        <v>0.10035854458297772</v>
      </c>
      <c r="G35" s="191"/>
    </row>
    <row r="36" spans="1:7" x14ac:dyDescent="0.35">
      <c r="A36" s="81" t="s">
        <v>125</v>
      </c>
      <c r="B36" s="31">
        <f>'C.1 Federal Expenditures'!$AN$3</f>
        <v>1306523668</v>
      </c>
      <c r="C36" s="31">
        <f>'C.2 State Expenditures'!$AN$3</f>
        <v>600132735</v>
      </c>
      <c r="D36" s="31">
        <f>'B. Total Expenditures'!$AN$3</f>
        <v>1906656403</v>
      </c>
      <c r="E36" s="39">
        <f t="shared" si="0"/>
        <v>6.0428697730711023E-2</v>
      </c>
    </row>
    <row r="37" spans="1:7" x14ac:dyDescent="0.35">
      <c r="A37" s="81" t="s">
        <v>126</v>
      </c>
      <c r="B37" s="31">
        <f>'C.1 Federal Expenditures'!$AO$3</f>
        <v>835831354</v>
      </c>
      <c r="C37" s="31">
        <f>'C.2 State Expenditures'!$AO$3</f>
        <v>148965621</v>
      </c>
      <c r="D37" s="31">
        <f>'B. Total Expenditures'!$AO$3</f>
        <v>984796975</v>
      </c>
      <c r="E37" s="39">
        <f t="shared" si="0"/>
        <v>3.1211705808533965E-2</v>
      </c>
    </row>
    <row r="38" spans="1:7" x14ac:dyDescent="0.35">
      <c r="A38" s="81" t="s">
        <v>127</v>
      </c>
      <c r="B38" s="31">
        <f>'C.1 Federal Expenditures'!$AP$3</f>
        <v>199475707</v>
      </c>
      <c r="C38" s="31">
        <f>'C.2 State Expenditures'!$AP$3</f>
        <v>75600541</v>
      </c>
      <c r="D38" s="31">
        <f>'B. Total Expenditures'!$AP$3</f>
        <v>275076248</v>
      </c>
      <c r="E38" s="39">
        <f t="shared" si="0"/>
        <v>8.7181410437327245E-3</v>
      </c>
    </row>
    <row r="39" spans="1:7" x14ac:dyDescent="0.35">
      <c r="A39" s="185" t="s">
        <v>77</v>
      </c>
      <c r="B39" s="31">
        <f>'C.1 Federal Expenditures'!$AQ$3</f>
        <v>25380905</v>
      </c>
      <c r="C39" s="31">
        <f>'C.2 State Expenditures'!$AQ$3</f>
        <v>214064671</v>
      </c>
      <c r="D39" s="31">
        <f>'B. Total Expenditures'!$AQ$3</f>
        <v>239445576</v>
      </c>
      <c r="E39" s="39">
        <f t="shared" si="0"/>
        <v>7.5888787892214645E-3</v>
      </c>
      <c r="G39" s="191"/>
    </row>
    <row r="40" spans="1:7" x14ac:dyDescent="0.35">
      <c r="A40" s="187" t="s">
        <v>130</v>
      </c>
      <c r="B40" s="95">
        <f>'C.1 Federal Expenditures'!$AR$3</f>
        <v>14008327852</v>
      </c>
      <c r="C40" s="95">
        <f>'C.2 State Expenditures'!$AR$3</f>
        <v>14975634739</v>
      </c>
      <c r="D40" s="95">
        <f>'B. Total Expenditures'!$AR$3</f>
        <v>28983962591</v>
      </c>
      <c r="E40" s="75">
        <f t="shared" si="0"/>
        <v>0.91860448043704224</v>
      </c>
      <c r="G40" s="191"/>
    </row>
    <row r="41" spans="1:7" x14ac:dyDescent="0.35">
      <c r="A41" s="185" t="s">
        <v>78</v>
      </c>
      <c r="B41" s="31">
        <f>'C.1 Federal Expenditures'!$C$3</f>
        <v>1437249630</v>
      </c>
      <c r="C41" s="94"/>
      <c r="D41" s="31">
        <f>'B. Total Expenditures'!$C$3</f>
        <v>1437249630</v>
      </c>
      <c r="E41" s="39">
        <f t="shared" si="0"/>
        <v>4.5551533731086342E-2</v>
      </c>
      <c r="G41" s="191"/>
    </row>
    <row r="42" spans="1:7" x14ac:dyDescent="0.35">
      <c r="A42" s="185" t="s">
        <v>192</v>
      </c>
      <c r="B42" s="31">
        <f>'C.1 Federal Expenditures'!$D$3</f>
        <v>1130955451</v>
      </c>
      <c r="C42" s="94"/>
      <c r="D42" s="31">
        <f>'B. Total Expenditures'!$D$3</f>
        <v>1130955451</v>
      </c>
      <c r="E42" s="39">
        <f t="shared" si="0"/>
        <v>3.5843985831871435E-2</v>
      </c>
      <c r="G42" s="191"/>
    </row>
    <row r="43" spans="1:7" x14ac:dyDescent="0.35">
      <c r="A43" s="188" t="s">
        <v>101</v>
      </c>
      <c r="B43" s="95">
        <f>B41+B42</f>
        <v>2568205081</v>
      </c>
      <c r="C43" s="97"/>
      <c r="D43" s="95">
        <f>D41+D42</f>
        <v>2568205081</v>
      </c>
      <c r="E43" s="75">
        <f t="shared" si="0"/>
        <v>8.1395519562957777E-2</v>
      </c>
      <c r="G43" s="191"/>
    </row>
    <row r="44" spans="1:7" x14ac:dyDescent="0.35">
      <c r="A44" s="187" t="s">
        <v>59</v>
      </c>
      <c r="B44" s="74">
        <f>SUM(B41,B42, B3,B6,B10,B14,B18,B19,B22,B23,B24,B25,B26,B27,B28,B29,B30,B34,B35, B39)</f>
        <v>16576532933</v>
      </c>
      <c r="C44" s="74">
        <f>SUM(C41,C42,C3,C6,C10,C14,C18,C19,C22,C23,C24,C25,C26,C27,C28,C29,C30,C34,C35, C39)</f>
        <v>14975634739</v>
      </c>
      <c r="D44" s="74">
        <f>B44+C44</f>
        <v>31552167672</v>
      </c>
      <c r="E44" s="75">
        <f t="shared" si="0"/>
        <v>1</v>
      </c>
      <c r="G44" s="191"/>
    </row>
    <row r="45" spans="1:7" x14ac:dyDescent="0.35">
      <c r="A45" s="185" t="s">
        <v>128</v>
      </c>
      <c r="B45" s="31">
        <f>'C.1 Federal Expenditures'!$AS$3</f>
        <v>890053757</v>
      </c>
      <c r="C45" s="94"/>
      <c r="D45" s="31">
        <f>'B. Total Expenditures'!$AS$3</f>
        <v>890053757</v>
      </c>
      <c r="E45" s="96"/>
      <c r="G45" s="191"/>
    </row>
    <row r="46" spans="1:7" x14ac:dyDescent="0.35">
      <c r="A46" s="185" t="s">
        <v>129</v>
      </c>
      <c r="B46" s="31">
        <f>'C.1 Federal Expenditures'!$AT$3</f>
        <v>5155607607</v>
      </c>
      <c r="C46" s="94"/>
      <c r="D46" s="31">
        <f>'B. Total Expenditures'!$AT$3</f>
        <v>5155607607</v>
      </c>
      <c r="E46" s="96"/>
      <c r="G46" s="191"/>
    </row>
    <row r="47" spans="1:7" x14ac:dyDescent="0.35">
      <c r="B47" s="190"/>
      <c r="C47" s="190"/>
      <c r="D47" s="190"/>
      <c r="G47" s="191"/>
    </row>
    <row r="48" spans="1:7" x14ac:dyDescent="0.35">
      <c r="B48" s="50"/>
      <c r="C48" s="50"/>
      <c r="D48" s="50"/>
      <c r="G48" s="191"/>
    </row>
    <row r="49" spans="2:7" x14ac:dyDescent="0.35">
      <c r="B49" s="50"/>
      <c r="G49" s="191"/>
    </row>
    <row r="50" spans="2:7" x14ac:dyDescent="0.35">
      <c r="B50" s="50"/>
      <c r="G50" s="191"/>
    </row>
    <row r="51" spans="2:7" x14ac:dyDescent="0.35">
      <c r="B51" s="190"/>
      <c r="G51" s="191"/>
    </row>
    <row r="52" spans="2:7" x14ac:dyDescent="0.35">
      <c r="G52" s="191"/>
    </row>
  </sheetData>
  <pageMargins left="0.25" right="0.25" top="0.75" bottom="0.75" header="0.3" footer="0.3"/>
  <pageSetup scale="77" orientation="portrait" r:id="rId1"/>
  <headerFooter>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273</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Expenditures'!$G$20</f>
        <v>13060506</v>
      </c>
      <c r="C3" s="31">
        <f>'C.2 State Expenditures'!$G$20</f>
        <v>0</v>
      </c>
      <c r="D3" s="31">
        <f>'B. Total Expenditures'!$G$20</f>
        <v>13060506</v>
      </c>
      <c r="E3" s="39">
        <f t="shared" ref="E3:E44" si="0">D3/($D$44)</f>
        <v>7.375815575611111E-2</v>
      </c>
    </row>
    <row r="4" spans="1:5" ht="43.5" x14ac:dyDescent="0.35">
      <c r="A4" s="81" t="s">
        <v>103</v>
      </c>
      <c r="B4" s="31">
        <f>'C.1 Federal Expenditures'!$H$20</f>
        <v>13060506</v>
      </c>
      <c r="C4" s="31">
        <f>'C.2 State Expenditures'!$H$20</f>
        <v>0</v>
      </c>
      <c r="D4" s="31">
        <f>'B. Total Expenditures'!$H$20</f>
        <v>13060506</v>
      </c>
      <c r="E4" s="39">
        <f t="shared" si="0"/>
        <v>7.375815575611111E-2</v>
      </c>
    </row>
    <row r="5" spans="1:5" ht="43.5" x14ac:dyDescent="0.35">
      <c r="A5" s="81" t="s">
        <v>102</v>
      </c>
      <c r="B5" s="31">
        <f>'C.1 Federal Expenditures'!$I$20</f>
        <v>0</v>
      </c>
      <c r="C5" s="31">
        <f>'C.2 State Expenditures'!$I$20</f>
        <v>0</v>
      </c>
      <c r="D5" s="31">
        <f>'B. Total Expenditures'!$I$20</f>
        <v>0</v>
      </c>
      <c r="E5" s="39">
        <f t="shared" si="0"/>
        <v>0</v>
      </c>
    </row>
    <row r="6" spans="1:5" ht="31" x14ac:dyDescent="0.35">
      <c r="A6" s="80" t="s">
        <v>75</v>
      </c>
      <c r="B6" s="31">
        <f>'C.1 Federal Expenditures'!$J$20</f>
        <v>36118385</v>
      </c>
      <c r="C6" s="94"/>
      <c r="D6" s="31">
        <f>'B. Total Expenditures'!$J$20</f>
        <v>36118385</v>
      </c>
      <c r="E6" s="39">
        <f t="shared" si="0"/>
        <v>0.20397567035221967</v>
      </c>
    </row>
    <row r="7" spans="1:5" x14ac:dyDescent="0.35">
      <c r="A7" s="81" t="s">
        <v>104</v>
      </c>
      <c r="B7" s="31">
        <f>'C.1 Federal Expenditures'!$K$20</f>
        <v>36118385</v>
      </c>
      <c r="C7" s="94"/>
      <c r="D7" s="31">
        <f>'B. Total Expenditures'!$K$20</f>
        <v>36118385</v>
      </c>
      <c r="E7" s="39">
        <f t="shared" si="0"/>
        <v>0.20397567035221967</v>
      </c>
    </row>
    <row r="8" spans="1:5" x14ac:dyDescent="0.35">
      <c r="A8" s="81" t="s">
        <v>105</v>
      </c>
      <c r="B8" s="31">
        <f>'C.1 Federal Expenditures'!$L$20</f>
        <v>0</v>
      </c>
      <c r="C8" s="94"/>
      <c r="D8" s="31">
        <f>'B. Total Expenditures'!$L$20</f>
        <v>0</v>
      </c>
      <c r="E8" s="39">
        <f t="shared" si="0"/>
        <v>0</v>
      </c>
    </row>
    <row r="9" spans="1:5" ht="29" x14ac:dyDescent="0.35">
      <c r="A9" s="81" t="s">
        <v>106</v>
      </c>
      <c r="B9" s="31">
        <f>'C.1 Federal Expenditures'!$M$20</f>
        <v>0</v>
      </c>
      <c r="C9" s="94"/>
      <c r="D9" s="31">
        <f>'B. Total Expenditures'!$M$20</f>
        <v>0</v>
      </c>
      <c r="E9" s="39">
        <f t="shared" si="0"/>
        <v>0</v>
      </c>
    </row>
    <row r="10" spans="1:5" ht="31" x14ac:dyDescent="0.35">
      <c r="A10" s="80" t="s">
        <v>74</v>
      </c>
      <c r="B10" s="31">
        <f>'C.1 Federal Expenditures'!$N$20</f>
        <v>882784</v>
      </c>
      <c r="C10" s="94"/>
      <c r="D10" s="31">
        <f>'B. Total Expenditures'!$N$20</f>
        <v>882784</v>
      </c>
      <c r="E10" s="39">
        <f t="shared" si="0"/>
        <v>4.9854515415407941E-3</v>
      </c>
    </row>
    <row r="11" spans="1:5" x14ac:dyDescent="0.35">
      <c r="A11" s="81" t="s">
        <v>107</v>
      </c>
      <c r="B11" s="31">
        <f>'C.1 Federal Expenditures'!$O$20</f>
        <v>882784</v>
      </c>
      <c r="C11" s="94"/>
      <c r="D11" s="31">
        <f>'B. Total Expenditures'!$O$20</f>
        <v>882784</v>
      </c>
      <c r="E11" s="39">
        <f t="shared" si="0"/>
        <v>4.9854515415407941E-3</v>
      </c>
    </row>
    <row r="12" spans="1:5" x14ac:dyDescent="0.35">
      <c r="A12" s="81" t="s">
        <v>108</v>
      </c>
      <c r="B12" s="31">
        <f>'C.1 Federal Expenditures'!$P$20</f>
        <v>0</v>
      </c>
      <c r="C12" s="94"/>
      <c r="D12" s="31">
        <f>'B. Total Expenditures'!$P$20</f>
        <v>0</v>
      </c>
      <c r="E12" s="39">
        <f t="shared" si="0"/>
        <v>0</v>
      </c>
    </row>
    <row r="13" spans="1:5" ht="29" x14ac:dyDescent="0.35">
      <c r="A13" s="81" t="s">
        <v>109</v>
      </c>
      <c r="B13" s="31">
        <f>'C.1 Federal Expenditures'!$Q$20</f>
        <v>0</v>
      </c>
      <c r="C13" s="94"/>
      <c r="D13" s="31">
        <f>'B. Total Expenditures'!$Q$20</f>
        <v>0</v>
      </c>
      <c r="E13" s="39">
        <f t="shared" si="0"/>
        <v>0</v>
      </c>
    </row>
    <row r="14" spans="1:5" ht="31" x14ac:dyDescent="0.35">
      <c r="A14" s="80" t="s">
        <v>110</v>
      </c>
      <c r="B14" s="31">
        <f>'C.1 Federal Expenditures'!$R$20</f>
        <v>640632</v>
      </c>
      <c r="C14" s="31">
        <f>'C.2 State Expenditures'!$R$20</f>
        <v>0</v>
      </c>
      <c r="D14" s="31">
        <f>'B. Total Expenditures'!$R$20</f>
        <v>640632</v>
      </c>
      <c r="E14" s="39">
        <f t="shared" si="0"/>
        <v>3.6179176241984017E-3</v>
      </c>
    </row>
    <row r="15" spans="1:5" x14ac:dyDescent="0.35">
      <c r="A15" s="81" t="s">
        <v>111</v>
      </c>
      <c r="B15" s="31">
        <f>'C.1 Federal Expenditures'!$S$20</f>
        <v>0</v>
      </c>
      <c r="C15" s="31">
        <f>'C.2 State Expenditures'!$S$20</f>
        <v>0</v>
      </c>
      <c r="D15" s="31">
        <f>'B. Total Expenditures'!$S$20</f>
        <v>0</v>
      </c>
      <c r="E15" s="39">
        <f t="shared" si="0"/>
        <v>0</v>
      </c>
    </row>
    <row r="16" spans="1:5" x14ac:dyDescent="0.35">
      <c r="A16" s="81" t="s">
        <v>112</v>
      </c>
      <c r="B16" s="31">
        <f>'C.1 Federal Expenditures'!$T$20</f>
        <v>315590</v>
      </c>
      <c r="C16" s="31">
        <f>'C.2 State Expenditures'!$T$20</f>
        <v>0</v>
      </c>
      <c r="D16" s="31">
        <f>'B. Total Expenditures'!$T$20</f>
        <v>315590</v>
      </c>
      <c r="E16" s="39">
        <f t="shared" si="0"/>
        <v>1.7822691077260793E-3</v>
      </c>
    </row>
    <row r="17" spans="1:5" x14ac:dyDescent="0.35">
      <c r="A17" s="81" t="s">
        <v>113</v>
      </c>
      <c r="B17" s="31">
        <f>'C.1 Federal Expenditures'!$U$20</f>
        <v>325042</v>
      </c>
      <c r="C17" s="31">
        <f>'C.2 State Expenditures'!$U$20</f>
        <v>0</v>
      </c>
      <c r="D17" s="31">
        <f>'B. Total Expenditures'!$U$20</f>
        <v>325042</v>
      </c>
      <c r="E17" s="39">
        <f t="shared" si="0"/>
        <v>1.8356485164723224E-3</v>
      </c>
    </row>
    <row r="18" spans="1:5" ht="15.5" x14ac:dyDescent="0.35">
      <c r="A18" s="80" t="s">
        <v>114</v>
      </c>
      <c r="B18" s="31">
        <f>'C.1 Federal Expenditures'!$V$20</f>
        <v>1468335</v>
      </c>
      <c r="C18" s="31">
        <f>'C.2 State Expenditures'!$V$20</f>
        <v>0</v>
      </c>
      <c r="D18" s="31">
        <f>'B. Total Expenditures'!$V$20</f>
        <v>1468335</v>
      </c>
      <c r="E18" s="39">
        <f t="shared" si="0"/>
        <v>8.2923036544027776E-3</v>
      </c>
    </row>
    <row r="19" spans="1:5" ht="15.5" x14ac:dyDescent="0.35">
      <c r="A19" s="80" t="s">
        <v>79</v>
      </c>
      <c r="B19" s="31">
        <f>'C.1 Federal Expenditures'!$W$20</f>
        <v>0</v>
      </c>
      <c r="C19" s="31">
        <f>'C.2 State Expenditures'!$W$20</f>
        <v>25047880</v>
      </c>
      <c r="D19" s="31">
        <f>'B. Total Expenditures'!$W$20</f>
        <v>25047880</v>
      </c>
      <c r="E19" s="39">
        <f t="shared" si="0"/>
        <v>0.14145588497110145</v>
      </c>
    </row>
    <row r="20" spans="1:5" ht="29" x14ac:dyDescent="0.35">
      <c r="A20" s="81" t="s">
        <v>116</v>
      </c>
      <c r="B20" s="31">
        <f>'C.1 Federal Expenditures'!$X$20</f>
        <v>0</v>
      </c>
      <c r="C20" s="31">
        <f>'C.2 State Expenditures'!$X$20</f>
        <v>6673024</v>
      </c>
      <c r="D20" s="31">
        <f>'B. Total Expenditures'!$X$20</f>
        <v>6673024</v>
      </c>
      <c r="E20" s="39">
        <f t="shared" si="0"/>
        <v>3.7685365601935146E-2</v>
      </c>
    </row>
    <row r="21" spans="1:5" x14ac:dyDescent="0.35">
      <c r="A21" s="81" t="s">
        <v>115</v>
      </c>
      <c r="B21" s="31">
        <f>'C.1 Federal Expenditures'!$Y$20</f>
        <v>0</v>
      </c>
      <c r="C21" s="31">
        <f>'C.2 State Expenditures'!$Y$20</f>
        <v>18374856</v>
      </c>
      <c r="D21" s="31">
        <f>'B. Total Expenditures'!$Y$20</f>
        <v>18374856</v>
      </c>
      <c r="E21" s="39">
        <f t="shared" si="0"/>
        <v>0.1037705193691663</v>
      </c>
    </row>
    <row r="22" spans="1:5" ht="31" x14ac:dyDescent="0.35">
      <c r="A22" s="80" t="s">
        <v>80</v>
      </c>
      <c r="B22" s="31">
        <f>'C.1 Federal Expenditures'!$Z$20</f>
        <v>0</v>
      </c>
      <c r="C22" s="31">
        <f>'C.2 State Expenditures'!$Z$20</f>
        <v>0</v>
      </c>
      <c r="D22" s="31">
        <f>'B. Total Expenditures'!$Z$20</f>
        <v>0</v>
      </c>
      <c r="E22" s="39">
        <f t="shared" si="0"/>
        <v>0</v>
      </c>
    </row>
    <row r="23" spans="1:5" ht="31" x14ac:dyDescent="0.35">
      <c r="A23" s="80" t="s">
        <v>76</v>
      </c>
      <c r="B23" s="31">
        <f>'C.1 Federal Expenditures'!$AA$20</f>
        <v>0</v>
      </c>
      <c r="C23" s="31">
        <f>'C.2 State Expenditures'!$AA$20</f>
        <v>38493135</v>
      </c>
      <c r="D23" s="31">
        <f>'B. Total Expenditures'!$AA$20</f>
        <v>38493135</v>
      </c>
      <c r="E23" s="39">
        <f t="shared" si="0"/>
        <v>0.2173868797174483</v>
      </c>
    </row>
    <row r="24" spans="1:5" ht="31" x14ac:dyDescent="0.35">
      <c r="A24" s="80" t="s">
        <v>81</v>
      </c>
      <c r="B24" s="31">
        <f>'C.1 Federal Expenditures'!$AB$20</f>
        <v>0</v>
      </c>
      <c r="C24" s="31">
        <f>'C.2 State Expenditures'!$AB$20</f>
        <v>0</v>
      </c>
      <c r="D24" s="31">
        <f>'B. Total Expenditures'!$AB$20</f>
        <v>0</v>
      </c>
      <c r="E24" s="39">
        <f t="shared" si="0"/>
        <v>0</v>
      </c>
    </row>
    <row r="25" spans="1:5" ht="15.5" x14ac:dyDescent="0.35">
      <c r="A25" s="80" t="s">
        <v>61</v>
      </c>
      <c r="B25" s="31">
        <f>'C.1 Federal Expenditures'!$AC$20</f>
        <v>0</v>
      </c>
      <c r="C25" s="31">
        <f>'C.2 State Expenditures'!$AC$20</f>
        <v>0</v>
      </c>
      <c r="D25" s="31">
        <f>'B. Total Expenditures'!$AC$20</f>
        <v>0</v>
      </c>
      <c r="E25" s="39">
        <f t="shared" si="0"/>
        <v>0</v>
      </c>
    </row>
    <row r="26" spans="1:5" ht="15.5" x14ac:dyDescent="0.35">
      <c r="A26" s="80" t="s">
        <v>117</v>
      </c>
      <c r="B26" s="31">
        <f>'C.1 Federal Expenditures'!$AD$20</f>
        <v>3951579</v>
      </c>
      <c r="C26" s="31">
        <f>'C.2 State Expenditures'!$AD$20</f>
        <v>0</v>
      </c>
      <c r="D26" s="31">
        <f>'B. Total Expenditures'!$AD$20</f>
        <v>3951579</v>
      </c>
      <c r="E26" s="39">
        <f t="shared" si="0"/>
        <v>2.2316224146643152E-2</v>
      </c>
    </row>
    <row r="27" spans="1:5" s="8" customFormat="1" ht="15.5" x14ac:dyDescent="0.35">
      <c r="A27" s="80" t="s">
        <v>118</v>
      </c>
      <c r="B27" s="31">
        <f>'C.1 Federal Expenditures'!$AE$20</f>
        <v>19481823</v>
      </c>
      <c r="C27" s="31">
        <f>'C.2 State Expenditures'!$AE$20</f>
        <v>0</v>
      </c>
      <c r="D27" s="31">
        <f>'B. Total Expenditures'!$AE$20</f>
        <v>19481823</v>
      </c>
      <c r="E27" s="39">
        <f t="shared" si="0"/>
        <v>0.11002202634775313</v>
      </c>
    </row>
    <row r="28" spans="1:5" ht="31" x14ac:dyDescent="0.35">
      <c r="A28" s="80" t="s">
        <v>119</v>
      </c>
      <c r="B28" s="31">
        <f>'C.1 Federal Expenditures'!$AF$20</f>
        <v>0</v>
      </c>
      <c r="C28" s="31">
        <f>'C.2 State Expenditures'!$AF$20</f>
        <v>0</v>
      </c>
      <c r="D28" s="31">
        <f>'B. Total Expenditures'!$AF$20</f>
        <v>0</v>
      </c>
      <c r="E28" s="39">
        <f t="shared" si="0"/>
        <v>0</v>
      </c>
    </row>
    <row r="29" spans="1:5" ht="31" x14ac:dyDescent="0.35">
      <c r="A29" s="80" t="s">
        <v>82</v>
      </c>
      <c r="B29" s="31">
        <f>'C.1 Federal Expenditures'!$AG$20</f>
        <v>1180105</v>
      </c>
      <c r="C29" s="31">
        <f>'C.2 State Expenditures'!$AG$20</f>
        <v>0</v>
      </c>
      <c r="D29" s="31">
        <f>'B. Total Expenditures'!$AG$20</f>
        <v>1180105</v>
      </c>
      <c r="E29" s="39">
        <f t="shared" si="0"/>
        <v>6.6645479431321798E-3</v>
      </c>
    </row>
    <row r="30" spans="1:5" ht="15.5" x14ac:dyDescent="0.35">
      <c r="A30" s="80" t="s">
        <v>120</v>
      </c>
      <c r="B30" s="31">
        <f>'C.1 Federal Expenditures'!$AH$20</f>
        <v>5919766</v>
      </c>
      <c r="C30" s="31">
        <f>'C.2 State Expenditures'!$AH$20</f>
        <v>0</v>
      </c>
      <c r="D30" s="31">
        <f>'B. Total Expenditures'!$AH$20</f>
        <v>5919766</v>
      </c>
      <c r="E30" s="39">
        <f t="shared" si="0"/>
        <v>3.3431401713511777E-2</v>
      </c>
    </row>
    <row r="31" spans="1:5" ht="29" x14ac:dyDescent="0.35">
      <c r="A31" s="81" t="s">
        <v>121</v>
      </c>
      <c r="B31" s="31">
        <f>'C.1 Federal Expenditures'!$AI$20</f>
        <v>5919766</v>
      </c>
      <c r="C31" s="31">
        <f>'C.2 State Expenditures'!$AI$20</f>
        <v>0</v>
      </c>
      <c r="D31" s="31">
        <f>'B. Total Expenditures'!$AI$20</f>
        <v>5919766</v>
      </c>
      <c r="E31" s="39">
        <f t="shared" si="0"/>
        <v>3.3431401713511777E-2</v>
      </c>
    </row>
    <row r="32" spans="1:5" x14ac:dyDescent="0.35">
      <c r="A32" s="81" t="s">
        <v>122</v>
      </c>
      <c r="B32" s="31">
        <f>'C.1 Federal Expenditures'!$AJ$20</f>
        <v>0</v>
      </c>
      <c r="C32" s="31">
        <f>'C.2 State Expenditures'!$AJ$20</f>
        <v>0</v>
      </c>
      <c r="D32" s="31">
        <f>'B. Total Expenditures'!$AJ$20</f>
        <v>0</v>
      </c>
      <c r="E32" s="39">
        <f t="shared" si="0"/>
        <v>0</v>
      </c>
    </row>
    <row r="33" spans="1:5" x14ac:dyDescent="0.35">
      <c r="A33" s="81" t="s">
        <v>123</v>
      </c>
      <c r="B33" s="31">
        <f>'C.1 Federal Expenditures'!$AK$20</f>
        <v>0</v>
      </c>
      <c r="C33" s="31">
        <f>'C.2 State Expenditures'!$AK$20</f>
        <v>0</v>
      </c>
      <c r="D33" s="31">
        <f>'B. Total Expenditures'!$AK$20</f>
        <v>0</v>
      </c>
      <c r="E33" s="39">
        <f t="shared" si="0"/>
        <v>0</v>
      </c>
    </row>
    <row r="34" spans="1:5" ht="15.5" x14ac:dyDescent="0.35">
      <c r="A34" s="80" t="s">
        <v>124</v>
      </c>
      <c r="B34" s="31">
        <f>'C.1 Federal Expenditures'!$AL$20</f>
        <v>5867177</v>
      </c>
      <c r="C34" s="31">
        <f>'C.2 State Expenditures'!$AL$20</f>
        <v>0</v>
      </c>
      <c r="D34" s="31">
        <f>'B. Total Expenditures'!$AL$20</f>
        <v>5867177</v>
      </c>
      <c r="E34" s="39">
        <f t="shared" si="0"/>
        <v>3.3134409571472401E-2</v>
      </c>
    </row>
    <row r="35" spans="1:5" ht="15.5" x14ac:dyDescent="0.35">
      <c r="A35" s="80" t="s">
        <v>83</v>
      </c>
      <c r="B35" s="31">
        <f>'C.1 Federal Expenditures'!$AM$20</f>
        <v>14812149</v>
      </c>
      <c r="C35" s="31">
        <f>'C.2 State Expenditures'!$AM$20</f>
        <v>0</v>
      </c>
      <c r="D35" s="31">
        <f>'B. Total Expenditures'!$AM$20</f>
        <v>14812149</v>
      </c>
      <c r="E35" s="39">
        <f t="shared" si="0"/>
        <v>8.365041852319699E-2</v>
      </c>
    </row>
    <row r="36" spans="1:5" x14ac:dyDescent="0.35">
      <c r="A36" s="81" t="s">
        <v>125</v>
      </c>
      <c r="B36" s="31">
        <f>'C.1 Federal Expenditures'!$AN$20</f>
        <v>8366961</v>
      </c>
      <c r="C36" s="31">
        <f>'C.2 State Expenditures'!$AN$20</f>
        <v>0</v>
      </c>
      <c r="D36" s="31">
        <f>'B. Total Expenditures'!$AN$20</f>
        <v>8366961</v>
      </c>
      <c r="E36" s="39">
        <f t="shared" si="0"/>
        <v>4.725173838159924E-2</v>
      </c>
    </row>
    <row r="37" spans="1:5" x14ac:dyDescent="0.35">
      <c r="A37" s="81" t="s">
        <v>126</v>
      </c>
      <c r="B37" s="31">
        <f>'C.1 Federal Expenditures'!$AO$20</f>
        <v>4909491</v>
      </c>
      <c r="C37" s="31">
        <f>'C.2 State Expenditures'!$AO$20</f>
        <v>0</v>
      </c>
      <c r="D37" s="31">
        <f>'B. Total Expenditures'!$AO$20</f>
        <v>4909491</v>
      </c>
      <c r="E37" s="39">
        <f t="shared" si="0"/>
        <v>2.772595501745688E-2</v>
      </c>
    </row>
    <row r="38" spans="1:5" x14ac:dyDescent="0.35">
      <c r="A38" s="81" t="s">
        <v>127</v>
      </c>
      <c r="B38" s="31">
        <f>'C.1 Federal Expenditures'!$AP$20</f>
        <v>1535697</v>
      </c>
      <c r="C38" s="31">
        <f>'C.2 State Expenditures'!$AP$20</f>
        <v>0</v>
      </c>
      <c r="D38" s="31">
        <f>'B. Total Expenditures'!$AP$20</f>
        <v>1535697</v>
      </c>
      <c r="E38" s="39">
        <f t="shared" si="0"/>
        <v>8.6727251241408686E-3</v>
      </c>
    </row>
    <row r="39" spans="1:5" ht="15.5" x14ac:dyDescent="0.35">
      <c r="A39" s="80" t="s">
        <v>77</v>
      </c>
      <c r="B39" s="31">
        <f>'C.1 Federal Expenditures'!$AQ$20</f>
        <v>0</v>
      </c>
      <c r="C39" s="31">
        <f>'C.2 State Expenditures'!$AQ$20</f>
        <v>0</v>
      </c>
      <c r="D39" s="31">
        <f>'B. Total Expenditures'!$AQ$20</f>
        <v>0</v>
      </c>
      <c r="E39" s="39">
        <f t="shared" si="0"/>
        <v>0</v>
      </c>
    </row>
    <row r="40" spans="1:5" ht="15.5" x14ac:dyDescent="0.35">
      <c r="A40" s="73" t="s">
        <v>130</v>
      </c>
      <c r="B40" s="95">
        <f>'C.1 Federal Expenditures'!$AR$20</f>
        <v>103383241</v>
      </c>
      <c r="C40" s="95">
        <f>'C.2 State Expenditures'!$AR$20</f>
        <v>63541015</v>
      </c>
      <c r="D40" s="95">
        <f>'B. Total Expenditures'!$AR$20</f>
        <v>166924256</v>
      </c>
      <c r="E40" s="75">
        <f t="shared" si="0"/>
        <v>0.94269129186273215</v>
      </c>
    </row>
    <row r="41" spans="1:5" ht="15.5" x14ac:dyDescent="0.35">
      <c r="A41" s="80" t="s">
        <v>78</v>
      </c>
      <c r="B41" s="31">
        <f>'C.1 Federal Expenditures'!$C$20</f>
        <v>0</v>
      </c>
      <c r="C41" s="94"/>
      <c r="D41" s="31">
        <f>'B. Total Expenditures'!$C$20</f>
        <v>0</v>
      </c>
      <c r="E41" s="39">
        <f t="shared" si="0"/>
        <v>0</v>
      </c>
    </row>
    <row r="42" spans="1:5" ht="15.5" x14ac:dyDescent="0.35">
      <c r="A42" s="80" t="s">
        <v>192</v>
      </c>
      <c r="B42" s="31">
        <f>'C.1 Federal Expenditures'!$D$20</f>
        <v>10147769</v>
      </c>
      <c r="C42" s="94"/>
      <c r="D42" s="31">
        <f>'B. Total Expenditures'!$D$20</f>
        <v>10147769</v>
      </c>
      <c r="E42" s="39">
        <f t="shared" si="0"/>
        <v>5.7308708137267871E-2</v>
      </c>
    </row>
    <row r="43" spans="1:5" ht="15.5" x14ac:dyDescent="0.35">
      <c r="A43" s="82" t="s">
        <v>101</v>
      </c>
      <c r="B43" s="95">
        <f>B41+B42</f>
        <v>10147769</v>
      </c>
      <c r="C43" s="97"/>
      <c r="D43" s="95">
        <f>D41+D42</f>
        <v>10147769</v>
      </c>
      <c r="E43" s="75">
        <f t="shared" si="0"/>
        <v>5.7308708137267871E-2</v>
      </c>
    </row>
    <row r="44" spans="1:5" ht="15.5" x14ac:dyDescent="0.35">
      <c r="A44" s="73" t="s">
        <v>59</v>
      </c>
      <c r="B44" s="74">
        <f>SUM(B41,B42, B3,B6,B10,B14,B18,B19,B22,B23,B24,B25,B26,B27,B28,B29,B30,B34,B35, B39)</f>
        <v>113531010</v>
      </c>
      <c r="C44" s="74">
        <f>SUM(C41,C42,C3,C6,C10,C14,C18,C19,C22,C23,C24,C25,C26,C27,C28,C29,C30,C34,C35, C39)</f>
        <v>63541015</v>
      </c>
      <c r="D44" s="74">
        <f>B44+C44</f>
        <v>177072025</v>
      </c>
      <c r="E44" s="75">
        <f t="shared" si="0"/>
        <v>1</v>
      </c>
    </row>
    <row r="45" spans="1:5" ht="15.5" x14ac:dyDescent="0.35">
      <c r="A45" s="80" t="s">
        <v>128</v>
      </c>
      <c r="B45" s="31">
        <f>'C.1 Federal Expenditures'!$AS$20</f>
        <v>3567439</v>
      </c>
      <c r="C45" s="94"/>
      <c r="D45" s="31">
        <f>'B. Total Expenditures'!$AS$20</f>
        <v>3567439</v>
      </c>
      <c r="E45" s="96"/>
    </row>
    <row r="46" spans="1:5" ht="15.5" x14ac:dyDescent="0.35">
      <c r="A46" s="80" t="s">
        <v>129</v>
      </c>
      <c r="B46" s="31">
        <f>'C.1 Federal Expenditures'!$AT$20</f>
        <v>57065477</v>
      </c>
      <c r="C46" s="94"/>
      <c r="D46" s="31">
        <f>'B. Total Expenditures'!$AT$20</f>
        <v>57065477</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272</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Expenditures'!$G$21</f>
        <v>143525635</v>
      </c>
      <c r="C3" s="31">
        <f>'C.2 State Expenditures'!$G$21</f>
        <v>36446971</v>
      </c>
      <c r="D3" s="31">
        <f>'B. Total Expenditures'!$G$21</f>
        <v>179972606</v>
      </c>
      <c r="E3" s="39">
        <f t="shared" ref="E3:E44" si="0">D3/($D$44)</f>
        <v>0.68253668981689231</v>
      </c>
    </row>
    <row r="4" spans="1:5" ht="43.5" x14ac:dyDescent="0.35">
      <c r="A4" s="81" t="s">
        <v>103</v>
      </c>
      <c r="B4" s="31">
        <f>'C.1 Federal Expenditures'!$H$21</f>
        <v>15841287</v>
      </c>
      <c r="C4" s="31">
        <f>'C.2 State Expenditures'!$H$21</f>
        <v>19598181</v>
      </c>
      <c r="D4" s="31">
        <f>'B. Total Expenditures'!$H$21</f>
        <v>35439468</v>
      </c>
      <c r="E4" s="39">
        <f t="shared" si="0"/>
        <v>0.13440232774976699</v>
      </c>
    </row>
    <row r="5" spans="1:5" ht="43.5" x14ac:dyDescent="0.35">
      <c r="A5" s="81" t="s">
        <v>102</v>
      </c>
      <c r="B5" s="31">
        <f>'C.1 Federal Expenditures'!$I$21</f>
        <v>127684348</v>
      </c>
      <c r="C5" s="31">
        <f>'C.2 State Expenditures'!$I$21</f>
        <v>16848790</v>
      </c>
      <c r="D5" s="31">
        <f>'B. Total Expenditures'!$I$21</f>
        <v>144533138</v>
      </c>
      <c r="E5" s="39">
        <f t="shared" si="0"/>
        <v>0.54813436206712529</v>
      </c>
    </row>
    <row r="6" spans="1:5" ht="31" x14ac:dyDescent="0.35">
      <c r="A6" s="80" t="s">
        <v>75</v>
      </c>
      <c r="B6" s="31">
        <f>'C.1 Federal Expenditures'!$J$21</f>
        <v>0</v>
      </c>
      <c r="C6" s="94"/>
      <c r="D6" s="31">
        <f>'B. Total Expenditures'!$J$21</f>
        <v>0</v>
      </c>
      <c r="E6" s="39">
        <f t="shared" si="0"/>
        <v>0</v>
      </c>
    </row>
    <row r="7" spans="1:5" x14ac:dyDescent="0.35">
      <c r="A7" s="81" t="s">
        <v>104</v>
      </c>
      <c r="B7" s="31">
        <f>'C.1 Federal Expenditures'!$K$21</f>
        <v>0</v>
      </c>
      <c r="C7" s="94"/>
      <c r="D7" s="31">
        <f>'B. Total Expenditures'!$K$21</f>
        <v>0</v>
      </c>
      <c r="E7" s="39">
        <f t="shared" si="0"/>
        <v>0</v>
      </c>
    </row>
    <row r="8" spans="1:5" x14ac:dyDescent="0.35">
      <c r="A8" s="81" t="s">
        <v>105</v>
      </c>
      <c r="B8" s="31">
        <f>'C.1 Federal Expenditures'!$L$21</f>
        <v>0</v>
      </c>
      <c r="C8" s="94"/>
      <c r="D8" s="31">
        <f>'B. Total Expenditures'!$L$21</f>
        <v>0</v>
      </c>
      <c r="E8" s="39">
        <f t="shared" si="0"/>
        <v>0</v>
      </c>
    </row>
    <row r="9" spans="1:5" ht="29" x14ac:dyDescent="0.35">
      <c r="A9" s="81" t="s">
        <v>106</v>
      </c>
      <c r="B9" s="31">
        <f>'C.1 Federal Expenditures'!$M$21</f>
        <v>0</v>
      </c>
      <c r="C9" s="94"/>
      <c r="D9" s="31">
        <f>'B. Total Expenditures'!$M$21</f>
        <v>0</v>
      </c>
      <c r="E9" s="39">
        <f t="shared" si="0"/>
        <v>0</v>
      </c>
    </row>
    <row r="10" spans="1:5" ht="31" x14ac:dyDescent="0.35">
      <c r="A10" s="80" t="s">
        <v>74</v>
      </c>
      <c r="B10" s="31">
        <f>'C.1 Federal Expenditures'!$N$21</f>
        <v>0</v>
      </c>
      <c r="C10" s="94"/>
      <c r="D10" s="31">
        <f>'B. Total Expenditures'!$N$21</f>
        <v>0</v>
      </c>
      <c r="E10" s="39">
        <f t="shared" si="0"/>
        <v>0</v>
      </c>
    </row>
    <row r="11" spans="1:5" x14ac:dyDescent="0.35">
      <c r="A11" s="81" t="s">
        <v>107</v>
      </c>
      <c r="B11" s="31">
        <f>'C.1 Federal Expenditures'!$O$21</f>
        <v>0</v>
      </c>
      <c r="C11" s="94"/>
      <c r="D11" s="31">
        <f>'B. Total Expenditures'!$O$21</f>
        <v>0</v>
      </c>
      <c r="E11" s="39">
        <f t="shared" si="0"/>
        <v>0</v>
      </c>
    </row>
    <row r="12" spans="1:5" x14ac:dyDescent="0.35">
      <c r="A12" s="81" t="s">
        <v>108</v>
      </c>
      <c r="B12" s="31">
        <f>'C.1 Federal Expenditures'!$P$21</f>
        <v>0</v>
      </c>
      <c r="C12" s="94"/>
      <c r="D12" s="31">
        <f>'B. Total Expenditures'!$P$21</f>
        <v>0</v>
      </c>
      <c r="E12" s="39">
        <f t="shared" si="0"/>
        <v>0</v>
      </c>
    </row>
    <row r="13" spans="1:5" ht="29" x14ac:dyDescent="0.35">
      <c r="A13" s="81" t="s">
        <v>109</v>
      </c>
      <c r="B13" s="31">
        <f>'C.1 Federal Expenditures'!$Q$21</f>
        <v>0</v>
      </c>
      <c r="C13" s="94"/>
      <c r="D13" s="31">
        <f>'B. Total Expenditures'!$Q$21</f>
        <v>0</v>
      </c>
      <c r="E13" s="39">
        <f t="shared" si="0"/>
        <v>0</v>
      </c>
    </row>
    <row r="14" spans="1:5" ht="31" x14ac:dyDescent="0.35">
      <c r="A14" s="80" t="s">
        <v>110</v>
      </c>
      <c r="B14" s="31">
        <f>'C.1 Federal Expenditures'!$R$21</f>
        <v>25925679</v>
      </c>
      <c r="C14" s="31">
        <f>'C.2 State Expenditures'!$R$21</f>
        <v>3796289</v>
      </c>
      <c r="D14" s="31">
        <f>'B. Total Expenditures'!$R$21</f>
        <v>29721968</v>
      </c>
      <c r="E14" s="39">
        <f t="shared" si="0"/>
        <v>0.11271900821152525</v>
      </c>
    </row>
    <row r="15" spans="1:5" x14ac:dyDescent="0.35">
      <c r="A15" s="81" t="s">
        <v>111</v>
      </c>
      <c r="B15" s="31">
        <f>'C.1 Federal Expenditures'!$S$21</f>
        <v>8180205</v>
      </c>
      <c r="C15" s="31">
        <f>'C.2 State Expenditures'!$S$21</f>
        <v>3796289</v>
      </c>
      <c r="D15" s="31">
        <f>'B. Total Expenditures'!$S$21</f>
        <v>11976494</v>
      </c>
      <c r="E15" s="39">
        <f t="shared" si="0"/>
        <v>4.5420226733683414E-2</v>
      </c>
    </row>
    <row r="16" spans="1:5" x14ac:dyDescent="0.35">
      <c r="A16" s="81" t="s">
        <v>112</v>
      </c>
      <c r="B16" s="31">
        <f>'C.1 Federal Expenditures'!$T$21</f>
        <v>115702</v>
      </c>
      <c r="C16" s="31">
        <f>'C.2 State Expenditures'!$T$21</f>
        <v>0</v>
      </c>
      <c r="D16" s="31">
        <f>'B. Total Expenditures'!$T$21</f>
        <v>115702</v>
      </c>
      <c r="E16" s="39">
        <f t="shared" si="0"/>
        <v>4.3879378001113168E-4</v>
      </c>
    </row>
    <row r="17" spans="1:5" x14ac:dyDescent="0.35">
      <c r="A17" s="81" t="s">
        <v>113</v>
      </c>
      <c r="B17" s="31">
        <f>'C.1 Federal Expenditures'!$U$21</f>
        <v>17629772</v>
      </c>
      <c r="C17" s="31">
        <f>'C.2 State Expenditures'!$U$21</f>
        <v>0</v>
      </c>
      <c r="D17" s="31">
        <f>'B. Total Expenditures'!$U$21</f>
        <v>17629772</v>
      </c>
      <c r="E17" s="39">
        <f t="shared" si="0"/>
        <v>6.6859987697830706E-2</v>
      </c>
    </row>
    <row r="18" spans="1:5" ht="15.5" x14ac:dyDescent="0.35">
      <c r="A18" s="80" t="s">
        <v>114</v>
      </c>
      <c r="B18" s="31">
        <f>'C.1 Federal Expenditures'!$V$21</f>
        <v>0</v>
      </c>
      <c r="C18" s="31">
        <f>'C.2 State Expenditures'!$V$21</f>
        <v>0</v>
      </c>
      <c r="D18" s="31">
        <f>'B. Total Expenditures'!$V$21</f>
        <v>0</v>
      </c>
      <c r="E18" s="39">
        <f t="shared" si="0"/>
        <v>0</v>
      </c>
    </row>
    <row r="19" spans="1:5" ht="15.5" x14ac:dyDescent="0.35">
      <c r="A19" s="80" t="s">
        <v>79</v>
      </c>
      <c r="B19" s="31">
        <f>'C.1 Federal Expenditures'!$W$21</f>
        <v>6310189</v>
      </c>
      <c r="C19" s="31">
        <f>'C.2 State Expenditures'!$W$21</f>
        <v>26356163</v>
      </c>
      <c r="D19" s="31">
        <f>'B. Total Expenditures'!$W$21</f>
        <v>32666352</v>
      </c>
      <c r="E19" s="39">
        <f t="shared" si="0"/>
        <v>0.12388543044419449</v>
      </c>
    </row>
    <row r="20" spans="1:5" ht="29" x14ac:dyDescent="0.35">
      <c r="A20" s="81" t="s">
        <v>116</v>
      </c>
      <c r="B20" s="31">
        <f>'C.1 Federal Expenditures'!$X$21</f>
        <v>6310189</v>
      </c>
      <c r="C20" s="31">
        <f>'C.2 State Expenditures'!$X$21</f>
        <v>26356163</v>
      </c>
      <c r="D20" s="31">
        <f>'B. Total Expenditures'!$X$21</f>
        <v>32666352</v>
      </c>
      <c r="E20" s="39">
        <f t="shared" si="0"/>
        <v>0.12388543044419449</v>
      </c>
    </row>
    <row r="21" spans="1:5" x14ac:dyDescent="0.35">
      <c r="A21" s="81" t="s">
        <v>115</v>
      </c>
      <c r="B21" s="31">
        <f>'C.1 Federal Expenditures'!$Y$21</f>
        <v>0</v>
      </c>
      <c r="C21" s="31">
        <f>'C.2 State Expenditures'!$Y$21</f>
        <v>0</v>
      </c>
      <c r="D21" s="31">
        <f>'B. Total Expenditures'!$Y$21</f>
        <v>0</v>
      </c>
      <c r="E21" s="39">
        <f t="shared" si="0"/>
        <v>0</v>
      </c>
    </row>
    <row r="22" spans="1:5" ht="31" x14ac:dyDescent="0.35">
      <c r="A22" s="80" t="s">
        <v>80</v>
      </c>
      <c r="B22" s="31">
        <f>'C.1 Federal Expenditures'!$Z$21</f>
        <v>0</v>
      </c>
      <c r="C22" s="31">
        <f>'C.2 State Expenditures'!$Z$21</f>
        <v>0</v>
      </c>
      <c r="D22" s="31">
        <f>'B. Total Expenditures'!$Z$21</f>
        <v>0</v>
      </c>
      <c r="E22" s="39">
        <f t="shared" si="0"/>
        <v>0</v>
      </c>
    </row>
    <row r="23" spans="1:5" ht="31" x14ac:dyDescent="0.35">
      <c r="A23" s="80" t="s">
        <v>76</v>
      </c>
      <c r="B23" s="31">
        <f>'C.1 Federal Expenditures'!$AA$21</f>
        <v>0</v>
      </c>
      <c r="C23" s="31">
        <f>'C.2 State Expenditures'!$AA$21</f>
        <v>0</v>
      </c>
      <c r="D23" s="31">
        <f>'B. Total Expenditures'!$AA$21</f>
        <v>0</v>
      </c>
      <c r="E23" s="39">
        <f t="shared" si="0"/>
        <v>0</v>
      </c>
    </row>
    <row r="24" spans="1:5" ht="31" x14ac:dyDescent="0.35">
      <c r="A24" s="80" t="s">
        <v>81</v>
      </c>
      <c r="B24" s="31">
        <f>'C.1 Federal Expenditures'!$AB$21</f>
        <v>0</v>
      </c>
      <c r="C24" s="31">
        <f>'C.2 State Expenditures'!$AB$21</f>
        <v>0</v>
      </c>
      <c r="D24" s="31">
        <f>'B. Total Expenditures'!$AB$21</f>
        <v>0</v>
      </c>
      <c r="E24" s="39">
        <f t="shared" si="0"/>
        <v>0</v>
      </c>
    </row>
    <row r="25" spans="1:5" ht="15.5" x14ac:dyDescent="0.35">
      <c r="A25" s="80" t="s">
        <v>61</v>
      </c>
      <c r="B25" s="31">
        <f>'C.1 Federal Expenditures'!$AC$21</f>
        <v>0</v>
      </c>
      <c r="C25" s="31">
        <f>'C.2 State Expenditures'!$AC$21</f>
        <v>0</v>
      </c>
      <c r="D25" s="31">
        <f>'B. Total Expenditures'!$AC$21</f>
        <v>0</v>
      </c>
      <c r="E25" s="39">
        <f t="shared" si="0"/>
        <v>0</v>
      </c>
    </row>
    <row r="26" spans="1:5" ht="15.5" x14ac:dyDescent="0.35">
      <c r="A26" s="80" t="s">
        <v>117</v>
      </c>
      <c r="B26" s="31">
        <f>'C.1 Federal Expenditures'!$AD$21</f>
        <v>2830265</v>
      </c>
      <c r="C26" s="31">
        <f>'C.2 State Expenditures'!$AD$21</f>
        <v>1370330</v>
      </c>
      <c r="D26" s="31">
        <f>'B. Total Expenditures'!$AD$21</f>
        <v>4200595</v>
      </c>
      <c r="E26" s="39">
        <f t="shared" si="0"/>
        <v>1.5930536709355583E-2</v>
      </c>
    </row>
    <row r="27" spans="1:5" s="8" customFormat="1" ht="15.5" x14ac:dyDescent="0.35">
      <c r="A27" s="80" t="s">
        <v>118</v>
      </c>
      <c r="B27" s="31">
        <f>'C.1 Federal Expenditures'!$AE$21</f>
        <v>0</v>
      </c>
      <c r="C27" s="31">
        <f>'C.2 State Expenditures'!$AE$21</f>
        <v>0</v>
      </c>
      <c r="D27" s="31">
        <f>'B. Total Expenditures'!$AE$21</f>
        <v>0</v>
      </c>
      <c r="E27" s="39">
        <f t="shared" si="0"/>
        <v>0</v>
      </c>
    </row>
    <row r="28" spans="1:5" ht="31" x14ac:dyDescent="0.35">
      <c r="A28" s="80" t="s">
        <v>119</v>
      </c>
      <c r="B28" s="31">
        <f>'C.1 Federal Expenditures'!$AF$21</f>
        <v>0</v>
      </c>
      <c r="C28" s="31">
        <f>'C.2 State Expenditures'!$AF$21</f>
        <v>0</v>
      </c>
      <c r="D28" s="31">
        <f>'B. Total Expenditures'!$AF$21</f>
        <v>0</v>
      </c>
      <c r="E28" s="39">
        <f t="shared" si="0"/>
        <v>0</v>
      </c>
    </row>
    <row r="29" spans="1:5" ht="31" x14ac:dyDescent="0.35">
      <c r="A29" s="80" t="s">
        <v>82</v>
      </c>
      <c r="B29" s="31">
        <f>'C.1 Federal Expenditures'!$AG$21</f>
        <v>0</v>
      </c>
      <c r="C29" s="31">
        <f>'C.2 State Expenditures'!$AG$21</f>
        <v>5013343</v>
      </c>
      <c r="D29" s="31">
        <f>'B. Total Expenditures'!$AG$21</f>
        <v>5013343</v>
      </c>
      <c r="E29" s="39">
        <f t="shared" si="0"/>
        <v>1.9012840966122858E-2</v>
      </c>
    </row>
    <row r="30" spans="1:5" ht="15.5" x14ac:dyDescent="0.35">
      <c r="A30" s="80" t="s">
        <v>120</v>
      </c>
      <c r="B30" s="31">
        <f>'C.1 Federal Expenditures'!$AH$21</f>
        <v>0</v>
      </c>
      <c r="C30" s="31">
        <f>'C.2 State Expenditures'!$AH$21</f>
        <v>0</v>
      </c>
      <c r="D30" s="31">
        <f>'B. Total Expenditures'!$AH$21</f>
        <v>0</v>
      </c>
      <c r="E30" s="39">
        <f t="shared" si="0"/>
        <v>0</v>
      </c>
    </row>
    <row r="31" spans="1:5" ht="29" x14ac:dyDescent="0.35">
      <c r="A31" s="81" t="s">
        <v>121</v>
      </c>
      <c r="B31" s="31">
        <f>'C.1 Federal Expenditures'!$AI$21</f>
        <v>0</v>
      </c>
      <c r="C31" s="31">
        <f>'C.2 State Expenditures'!$AI$21</f>
        <v>0</v>
      </c>
      <c r="D31" s="31">
        <f>'B. Total Expenditures'!$AI$21</f>
        <v>0</v>
      </c>
      <c r="E31" s="39">
        <f t="shared" si="0"/>
        <v>0</v>
      </c>
    </row>
    <row r="32" spans="1:5" x14ac:dyDescent="0.35">
      <c r="A32" s="81" t="s">
        <v>122</v>
      </c>
      <c r="B32" s="31">
        <f>'C.1 Federal Expenditures'!$AJ$21</f>
        <v>0</v>
      </c>
      <c r="C32" s="31">
        <f>'C.2 State Expenditures'!$AJ$21</f>
        <v>0</v>
      </c>
      <c r="D32" s="31">
        <f>'B. Total Expenditures'!$AJ$21</f>
        <v>0</v>
      </c>
      <c r="E32" s="39">
        <f t="shared" si="0"/>
        <v>0</v>
      </c>
    </row>
    <row r="33" spans="1:5" x14ac:dyDescent="0.35">
      <c r="A33" s="81" t="s">
        <v>123</v>
      </c>
      <c r="B33" s="31">
        <f>'C.1 Federal Expenditures'!$AK$21</f>
        <v>0</v>
      </c>
      <c r="C33" s="31">
        <f>'C.2 State Expenditures'!$AK$21</f>
        <v>0</v>
      </c>
      <c r="D33" s="31">
        <f>'B. Total Expenditures'!$AK$21</f>
        <v>0</v>
      </c>
      <c r="E33" s="39">
        <f t="shared" si="0"/>
        <v>0</v>
      </c>
    </row>
    <row r="34" spans="1:5" ht="15.5" x14ac:dyDescent="0.35">
      <c r="A34" s="80" t="s">
        <v>124</v>
      </c>
      <c r="B34" s="31">
        <f>'C.1 Federal Expenditures'!$AL$21</f>
        <v>0</v>
      </c>
      <c r="C34" s="31">
        <f>'C.2 State Expenditures'!$AL$21</f>
        <v>0</v>
      </c>
      <c r="D34" s="31">
        <f>'B. Total Expenditures'!$AL$21</f>
        <v>0</v>
      </c>
      <c r="E34" s="39">
        <f t="shared" si="0"/>
        <v>0</v>
      </c>
    </row>
    <row r="35" spans="1:5" ht="15.5" x14ac:dyDescent="0.35">
      <c r="A35" s="80" t="s">
        <v>83</v>
      </c>
      <c r="B35" s="31">
        <f>'C.1 Federal Expenditures'!$AM$21</f>
        <v>11951898</v>
      </c>
      <c r="C35" s="31">
        <f>'C.2 State Expenditures'!$AM$21</f>
        <v>155189</v>
      </c>
      <c r="D35" s="31">
        <f>'B. Total Expenditures'!$AM$21</f>
        <v>12107087</v>
      </c>
      <c r="E35" s="39">
        <f t="shared" si="0"/>
        <v>4.5915493851909489E-2</v>
      </c>
    </row>
    <row r="36" spans="1:5" x14ac:dyDescent="0.35">
      <c r="A36" s="81" t="s">
        <v>125</v>
      </c>
      <c r="B36" s="31">
        <f>'C.1 Federal Expenditures'!$AN$21</f>
        <v>9738314</v>
      </c>
      <c r="C36" s="31">
        <f>'C.2 State Expenditures'!$AN$21</f>
        <v>154963</v>
      </c>
      <c r="D36" s="31">
        <f>'B. Total Expenditures'!$AN$21</f>
        <v>9893277</v>
      </c>
      <c r="E36" s="39">
        <f t="shared" si="0"/>
        <v>3.7519735281388293E-2</v>
      </c>
    </row>
    <row r="37" spans="1:5" x14ac:dyDescent="0.35">
      <c r="A37" s="81" t="s">
        <v>126</v>
      </c>
      <c r="B37" s="31">
        <f>'C.1 Federal Expenditures'!$AO$21</f>
        <v>0</v>
      </c>
      <c r="C37" s="31">
        <f>'C.2 State Expenditures'!$AO$21</f>
        <v>0</v>
      </c>
      <c r="D37" s="31">
        <f>'B. Total Expenditures'!$AO$21</f>
        <v>0</v>
      </c>
      <c r="E37" s="39">
        <f t="shared" si="0"/>
        <v>0</v>
      </c>
    </row>
    <row r="38" spans="1:5" x14ac:dyDescent="0.35">
      <c r="A38" s="81" t="s">
        <v>127</v>
      </c>
      <c r="B38" s="31">
        <f>'C.1 Federal Expenditures'!$AP$21</f>
        <v>2213584</v>
      </c>
      <c r="C38" s="31">
        <f>'C.2 State Expenditures'!$AP$21</f>
        <v>226</v>
      </c>
      <c r="D38" s="31">
        <f>'B. Total Expenditures'!$AP$21</f>
        <v>2213810</v>
      </c>
      <c r="E38" s="39">
        <f t="shared" si="0"/>
        <v>8.395758570521196E-3</v>
      </c>
    </row>
    <row r="39" spans="1:5" ht="15.5" x14ac:dyDescent="0.35">
      <c r="A39" s="80" t="s">
        <v>77</v>
      </c>
      <c r="B39" s="31">
        <f>'C.1 Federal Expenditures'!$AQ$21</f>
        <v>0</v>
      </c>
      <c r="C39" s="31">
        <f>'C.2 State Expenditures'!$AQ$21</f>
        <v>0</v>
      </c>
      <c r="D39" s="31">
        <f>'B. Total Expenditures'!$AQ$21</f>
        <v>0</v>
      </c>
      <c r="E39" s="39">
        <f t="shared" si="0"/>
        <v>0</v>
      </c>
    </row>
    <row r="40" spans="1:5" ht="15.5" x14ac:dyDescent="0.35">
      <c r="A40" s="73" t="s">
        <v>130</v>
      </c>
      <c r="B40" s="95">
        <f>'C.1 Federal Expenditures'!$AR$21</f>
        <v>190543666</v>
      </c>
      <c r="C40" s="95">
        <f>'C.2 State Expenditures'!$AR$21</f>
        <v>73138285</v>
      </c>
      <c r="D40" s="95">
        <f>'B. Total Expenditures'!$AR$21</f>
        <v>263681951</v>
      </c>
      <c r="E40" s="75">
        <f t="shared" si="0"/>
        <v>1</v>
      </c>
    </row>
    <row r="41" spans="1:5" ht="15.5" x14ac:dyDescent="0.35">
      <c r="A41" s="80" t="s">
        <v>78</v>
      </c>
      <c r="B41" s="31">
        <f>'C.1 Federal Expenditures'!$C$21</f>
        <v>0</v>
      </c>
      <c r="C41" s="94"/>
      <c r="D41" s="31">
        <f>'B. Total Expenditures'!$C$21</f>
        <v>0</v>
      </c>
      <c r="E41" s="39">
        <f t="shared" si="0"/>
        <v>0</v>
      </c>
    </row>
    <row r="42" spans="1:5" ht="15.5" x14ac:dyDescent="0.35">
      <c r="A42" s="80" t="s">
        <v>192</v>
      </c>
      <c r="B42" s="31">
        <f>'C.1 Federal Expenditures'!$D$21</f>
        <v>0</v>
      </c>
      <c r="C42" s="94"/>
      <c r="D42" s="31">
        <f>'B. Total Expenditures'!$D$21</f>
        <v>0</v>
      </c>
      <c r="E42" s="39">
        <f t="shared" si="0"/>
        <v>0</v>
      </c>
    </row>
    <row r="43" spans="1:5" ht="15.5" x14ac:dyDescent="0.35">
      <c r="A43" s="82" t="s">
        <v>101</v>
      </c>
      <c r="B43" s="95">
        <f>B41+B42</f>
        <v>0</v>
      </c>
      <c r="C43" s="97"/>
      <c r="D43" s="95">
        <f>D41+D42</f>
        <v>0</v>
      </c>
      <c r="E43" s="75">
        <f t="shared" si="0"/>
        <v>0</v>
      </c>
    </row>
    <row r="44" spans="1:5" ht="15.5" x14ac:dyDescent="0.35">
      <c r="A44" s="73" t="s">
        <v>59</v>
      </c>
      <c r="B44" s="74">
        <f>SUM(B41,B42, B3,B6,B10,B14,B18,B19,B22,B23,B24,B25,B26,B27,B28,B29,B30,B34,B35, B39)</f>
        <v>190543666</v>
      </c>
      <c r="C44" s="74">
        <f>SUM(C41,C42,C3,C6,C10,C14,C18,C19,C22,C23,C24,C25,C26,C27,C28,C29,C30,C34,C35, C39)</f>
        <v>73138285</v>
      </c>
      <c r="D44" s="74">
        <f>B44+C44</f>
        <v>263681951</v>
      </c>
      <c r="E44" s="75">
        <f t="shared" si="0"/>
        <v>1</v>
      </c>
    </row>
    <row r="45" spans="1:5" ht="15.5" x14ac:dyDescent="0.35">
      <c r="A45" s="80" t="s">
        <v>128</v>
      </c>
      <c r="B45" s="31">
        <f>'C.1 Federal Expenditures'!$AS$21</f>
        <v>0</v>
      </c>
      <c r="C45" s="94"/>
      <c r="D45" s="31">
        <f>'B. Total Expenditures'!$AS$21</f>
        <v>0</v>
      </c>
      <c r="E45" s="96"/>
    </row>
    <row r="46" spans="1:5" ht="15.5" x14ac:dyDescent="0.35">
      <c r="A46" s="80" t="s">
        <v>129</v>
      </c>
      <c r="B46" s="31">
        <f>'C.1 Federal Expenditures'!$AT$21</f>
        <v>38809971</v>
      </c>
      <c r="C46" s="94"/>
      <c r="D46" s="31">
        <f>'B. Total Expenditures'!$AT$21</f>
        <v>38809971</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271</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Expenditures'!$G$22</f>
        <v>15121806</v>
      </c>
      <c r="C3" s="31">
        <f>'C.2 State Expenditures'!$G$22</f>
        <v>0</v>
      </c>
      <c r="D3" s="31">
        <f>'B. Total Expenditures'!$G$22</f>
        <v>15121806</v>
      </c>
      <c r="E3" s="39">
        <f t="shared" ref="E3:E44" si="0">D3/($D$44)</f>
        <v>7.0721666386588694E-2</v>
      </c>
    </row>
    <row r="4" spans="1:5" ht="43.5" x14ac:dyDescent="0.35">
      <c r="A4" s="81" t="s">
        <v>103</v>
      </c>
      <c r="B4" s="31">
        <f>'C.1 Federal Expenditures'!$H$22</f>
        <v>15121806</v>
      </c>
      <c r="C4" s="31">
        <f>'C.2 State Expenditures'!$H$22</f>
        <v>0</v>
      </c>
      <c r="D4" s="31">
        <f>'B. Total Expenditures'!$H$22</f>
        <v>15121806</v>
      </c>
      <c r="E4" s="39">
        <f t="shared" si="0"/>
        <v>7.0721666386588694E-2</v>
      </c>
    </row>
    <row r="5" spans="1:5" ht="43.5" x14ac:dyDescent="0.35">
      <c r="A5" s="81" t="s">
        <v>102</v>
      </c>
      <c r="B5" s="31">
        <f>'C.1 Federal Expenditures'!$I$22</f>
        <v>0</v>
      </c>
      <c r="C5" s="31">
        <f>'C.2 State Expenditures'!$I$22</f>
        <v>0</v>
      </c>
      <c r="D5" s="31">
        <f>'B. Total Expenditures'!$I$22</f>
        <v>0</v>
      </c>
      <c r="E5" s="39">
        <f t="shared" si="0"/>
        <v>0</v>
      </c>
    </row>
    <row r="6" spans="1:5" ht="31" x14ac:dyDescent="0.35">
      <c r="A6" s="80" t="s">
        <v>75</v>
      </c>
      <c r="B6" s="31">
        <f>'C.1 Federal Expenditures'!$J$22</f>
        <v>0</v>
      </c>
      <c r="C6" s="94"/>
      <c r="D6" s="31">
        <f>'B. Total Expenditures'!$J$22</f>
        <v>0</v>
      </c>
      <c r="E6" s="39">
        <f t="shared" si="0"/>
        <v>0</v>
      </c>
    </row>
    <row r="7" spans="1:5" x14ac:dyDescent="0.35">
      <c r="A7" s="81" t="s">
        <v>104</v>
      </c>
      <c r="B7" s="31">
        <f>'C.1 Federal Expenditures'!$K$22</f>
        <v>0</v>
      </c>
      <c r="C7" s="94"/>
      <c r="D7" s="31">
        <f>'B. Total Expenditures'!$K$22</f>
        <v>0</v>
      </c>
      <c r="E7" s="39">
        <f t="shared" si="0"/>
        <v>0</v>
      </c>
    </row>
    <row r="8" spans="1:5" x14ac:dyDescent="0.35">
      <c r="A8" s="81" t="s">
        <v>105</v>
      </c>
      <c r="B8" s="31">
        <f>'C.1 Federal Expenditures'!$L$22</f>
        <v>0</v>
      </c>
      <c r="C8" s="94"/>
      <c r="D8" s="31">
        <f>'B. Total Expenditures'!$L$22</f>
        <v>0</v>
      </c>
      <c r="E8" s="39">
        <f t="shared" si="0"/>
        <v>0</v>
      </c>
    </row>
    <row r="9" spans="1:5" ht="29" x14ac:dyDescent="0.35">
      <c r="A9" s="81" t="s">
        <v>106</v>
      </c>
      <c r="B9" s="31">
        <f>'C.1 Federal Expenditures'!$M$22</f>
        <v>0</v>
      </c>
      <c r="C9" s="94"/>
      <c r="D9" s="31">
        <f>'B. Total Expenditures'!$M$22</f>
        <v>0</v>
      </c>
      <c r="E9" s="39">
        <f t="shared" si="0"/>
        <v>0</v>
      </c>
    </row>
    <row r="10" spans="1:5" ht="31" x14ac:dyDescent="0.35">
      <c r="A10" s="80" t="s">
        <v>74</v>
      </c>
      <c r="B10" s="31">
        <f>'C.1 Federal Expenditures'!$N$22</f>
        <v>6898280</v>
      </c>
      <c r="C10" s="94"/>
      <c r="D10" s="31">
        <f>'B. Total Expenditures'!$N$22</f>
        <v>6898280</v>
      </c>
      <c r="E10" s="39">
        <f t="shared" si="0"/>
        <v>3.2261877767859014E-2</v>
      </c>
    </row>
    <row r="11" spans="1:5" x14ac:dyDescent="0.35">
      <c r="A11" s="81" t="s">
        <v>107</v>
      </c>
      <c r="B11" s="31">
        <f>'C.1 Federal Expenditures'!$O$22</f>
        <v>0</v>
      </c>
      <c r="C11" s="94"/>
      <c r="D11" s="31">
        <f>'B. Total Expenditures'!$O$22</f>
        <v>0</v>
      </c>
      <c r="E11" s="39">
        <f t="shared" si="0"/>
        <v>0</v>
      </c>
    </row>
    <row r="12" spans="1:5" x14ac:dyDescent="0.35">
      <c r="A12" s="81" t="s">
        <v>108</v>
      </c>
      <c r="B12" s="31">
        <f>'C.1 Federal Expenditures'!$P$22</f>
        <v>0</v>
      </c>
      <c r="C12" s="94"/>
      <c r="D12" s="31">
        <f>'B. Total Expenditures'!$P$22</f>
        <v>0</v>
      </c>
      <c r="E12" s="39">
        <f t="shared" si="0"/>
        <v>0</v>
      </c>
    </row>
    <row r="13" spans="1:5" ht="29" x14ac:dyDescent="0.35">
      <c r="A13" s="81" t="s">
        <v>109</v>
      </c>
      <c r="B13" s="31">
        <f>'C.1 Federal Expenditures'!$Q$22</f>
        <v>6898280</v>
      </c>
      <c r="C13" s="94"/>
      <c r="D13" s="31">
        <f>'B. Total Expenditures'!$Q$22</f>
        <v>6898280</v>
      </c>
      <c r="E13" s="39">
        <f t="shared" si="0"/>
        <v>3.2261877767859014E-2</v>
      </c>
    </row>
    <row r="14" spans="1:5" ht="31" x14ac:dyDescent="0.35">
      <c r="A14" s="80" t="s">
        <v>110</v>
      </c>
      <c r="B14" s="31">
        <f>'C.1 Federal Expenditures'!$R$22</f>
        <v>3819135</v>
      </c>
      <c r="C14" s="31">
        <f>'C.2 State Expenditures'!$R$22</f>
        <v>31403007</v>
      </c>
      <c r="D14" s="31">
        <f>'B. Total Expenditures'!$R$22</f>
        <v>35222142</v>
      </c>
      <c r="E14" s="39">
        <f t="shared" si="0"/>
        <v>0.16472692322233559</v>
      </c>
    </row>
    <row r="15" spans="1:5" x14ac:dyDescent="0.35">
      <c r="A15" s="81" t="s">
        <v>111</v>
      </c>
      <c r="B15" s="31">
        <f>'C.1 Federal Expenditures'!$S$22</f>
        <v>0</v>
      </c>
      <c r="C15" s="31">
        <f>'C.2 State Expenditures'!$S$22</f>
        <v>0</v>
      </c>
      <c r="D15" s="31">
        <f>'B. Total Expenditures'!$S$22</f>
        <v>0</v>
      </c>
      <c r="E15" s="39">
        <f t="shared" si="0"/>
        <v>0</v>
      </c>
    </row>
    <row r="16" spans="1:5" x14ac:dyDescent="0.35">
      <c r="A16" s="81" t="s">
        <v>112</v>
      </c>
      <c r="B16" s="31">
        <f>'C.1 Federal Expenditures'!$T$22</f>
        <v>3819135</v>
      </c>
      <c r="C16" s="31">
        <f>'C.2 State Expenditures'!$T$22</f>
        <v>31403007</v>
      </c>
      <c r="D16" s="31">
        <f>'B. Total Expenditures'!$T$22</f>
        <v>35222142</v>
      </c>
      <c r="E16" s="39">
        <f t="shared" si="0"/>
        <v>0.16472692322233559</v>
      </c>
    </row>
    <row r="17" spans="1:5" x14ac:dyDescent="0.35">
      <c r="A17" s="81" t="s">
        <v>113</v>
      </c>
      <c r="B17" s="31">
        <f>'C.1 Federal Expenditures'!$U$22</f>
        <v>0</v>
      </c>
      <c r="C17" s="31">
        <f>'C.2 State Expenditures'!$U$22</f>
        <v>0</v>
      </c>
      <c r="D17" s="31">
        <f>'B. Total Expenditures'!$U$22</f>
        <v>0</v>
      </c>
      <c r="E17" s="39">
        <f t="shared" si="0"/>
        <v>0</v>
      </c>
    </row>
    <row r="18" spans="1:5" ht="15.5" x14ac:dyDescent="0.35">
      <c r="A18" s="80" t="s">
        <v>114</v>
      </c>
      <c r="B18" s="31">
        <f>'C.1 Federal Expenditures'!$V$22</f>
        <v>585524</v>
      </c>
      <c r="C18" s="31">
        <f>'C.2 State Expenditures'!$V$22</f>
        <v>0</v>
      </c>
      <c r="D18" s="31">
        <f>'B. Total Expenditures'!$V$22</f>
        <v>585524</v>
      </c>
      <c r="E18" s="39">
        <f t="shared" si="0"/>
        <v>2.738378801403811E-3</v>
      </c>
    </row>
    <row r="19" spans="1:5" ht="15.5" x14ac:dyDescent="0.35">
      <c r="A19" s="80" t="s">
        <v>79</v>
      </c>
      <c r="B19" s="31">
        <f>'C.1 Federal Expenditures'!$W$22</f>
        <v>44918148</v>
      </c>
      <c r="C19" s="31">
        <f>'C.2 State Expenditures'!$W$22</f>
        <v>18886007</v>
      </c>
      <c r="D19" s="31">
        <f>'B. Total Expenditures'!$W$22</f>
        <v>63804155</v>
      </c>
      <c r="E19" s="39">
        <f t="shared" si="0"/>
        <v>0.29839928934336246</v>
      </c>
    </row>
    <row r="20" spans="1:5" ht="29" x14ac:dyDescent="0.35">
      <c r="A20" s="81" t="s">
        <v>116</v>
      </c>
      <c r="B20" s="31">
        <f>'C.1 Federal Expenditures'!$X$22</f>
        <v>0</v>
      </c>
      <c r="C20" s="31">
        <f>'C.2 State Expenditures'!$X$22</f>
        <v>12652756</v>
      </c>
      <c r="D20" s="31">
        <f>'B. Total Expenditures'!$X$22</f>
        <v>12652756</v>
      </c>
      <c r="E20" s="39">
        <f t="shared" si="0"/>
        <v>5.9174412679471509E-2</v>
      </c>
    </row>
    <row r="21" spans="1:5" x14ac:dyDescent="0.35">
      <c r="A21" s="81" t="s">
        <v>115</v>
      </c>
      <c r="B21" s="31">
        <f>'C.1 Federal Expenditures'!$Y$22</f>
        <v>44918148</v>
      </c>
      <c r="C21" s="31">
        <f>'C.2 State Expenditures'!$Y$22</f>
        <v>6233251</v>
      </c>
      <c r="D21" s="31">
        <f>'B. Total Expenditures'!$Y$22</f>
        <v>51151399</v>
      </c>
      <c r="E21" s="39">
        <f t="shared" si="0"/>
        <v>0.23922487666389095</v>
      </c>
    </row>
    <row r="22" spans="1:5" ht="31" x14ac:dyDescent="0.35">
      <c r="A22" s="80" t="s">
        <v>80</v>
      </c>
      <c r="B22" s="31">
        <f>'C.1 Federal Expenditures'!$Z$22</f>
        <v>0</v>
      </c>
      <c r="C22" s="31">
        <f>'C.2 State Expenditures'!$Z$22</f>
        <v>0</v>
      </c>
      <c r="D22" s="31">
        <f>'B. Total Expenditures'!$Z$22</f>
        <v>0</v>
      </c>
      <c r="E22" s="39">
        <f t="shared" si="0"/>
        <v>0</v>
      </c>
    </row>
    <row r="23" spans="1:5" ht="31" x14ac:dyDescent="0.35">
      <c r="A23" s="80" t="s">
        <v>76</v>
      </c>
      <c r="B23" s="31">
        <f>'C.1 Federal Expenditures'!$AA$22</f>
        <v>0</v>
      </c>
      <c r="C23" s="31">
        <f>'C.2 State Expenditures'!$AA$22</f>
        <v>19932982</v>
      </c>
      <c r="D23" s="31">
        <f>'B. Total Expenditures'!$AA$22</f>
        <v>19932982</v>
      </c>
      <c r="E23" s="39">
        <f t="shared" si="0"/>
        <v>9.3222575603329222E-2</v>
      </c>
    </row>
    <row r="24" spans="1:5" ht="31" x14ac:dyDescent="0.35">
      <c r="A24" s="80" t="s">
        <v>81</v>
      </c>
      <c r="B24" s="31">
        <f>'C.1 Federal Expenditures'!$AB$22</f>
        <v>0</v>
      </c>
      <c r="C24" s="31">
        <f>'C.2 State Expenditures'!$AB$22</f>
        <v>0</v>
      </c>
      <c r="D24" s="31">
        <f>'B. Total Expenditures'!$AB$22</f>
        <v>0</v>
      </c>
      <c r="E24" s="39">
        <f t="shared" si="0"/>
        <v>0</v>
      </c>
    </row>
    <row r="25" spans="1:5" ht="15.5" x14ac:dyDescent="0.35">
      <c r="A25" s="80" t="s">
        <v>61</v>
      </c>
      <c r="B25" s="31">
        <f>'C.1 Federal Expenditures'!$AC$22</f>
        <v>0</v>
      </c>
      <c r="C25" s="31">
        <f>'C.2 State Expenditures'!$AC$22</f>
        <v>0</v>
      </c>
      <c r="D25" s="31">
        <f>'B. Total Expenditures'!$AC$22</f>
        <v>0</v>
      </c>
      <c r="E25" s="39">
        <f t="shared" si="0"/>
        <v>0</v>
      </c>
    </row>
    <row r="26" spans="1:5" ht="15.5" x14ac:dyDescent="0.35">
      <c r="A26" s="80" t="s">
        <v>117</v>
      </c>
      <c r="B26" s="31">
        <f>'C.1 Federal Expenditures'!$AD$22</f>
        <v>5787200</v>
      </c>
      <c r="C26" s="31">
        <f>'C.2 State Expenditures'!$AD$22</f>
        <v>0</v>
      </c>
      <c r="D26" s="31">
        <f>'B. Total Expenditures'!$AD$22</f>
        <v>5787200</v>
      </c>
      <c r="E26" s="39">
        <f t="shared" si="0"/>
        <v>2.7065578523654255E-2</v>
      </c>
    </row>
    <row r="27" spans="1:5" s="8" customFormat="1" ht="15.5" x14ac:dyDescent="0.35">
      <c r="A27" s="80" t="s">
        <v>118</v>
      </c>
      <c r="B27" s="31">
        <f>'C.1 Federal Expenditures'!$AE$22</f>
        <v>810000</v>
      </c>
      <c r="C27" s="31">
        <f>'C.2 State Expenditures'!$AE$22</f>
        <v>0</v>
      </c>
      <c r="D27" s="31">
        <f>'B. Total Expenditures'!$AE$22</f>
        <v>810000</v>
      </c>
      <c r="E27" s="39">
        <f t="shared" si="0"/>
        <v>3.788208218855396E-3</v>
      </c>
    </row>
    <row r="28" spans="1:5" ht="31" x14ac:dyDescent="0.35">
      <c r="A28" s="80" t="s">
        <v>119</v>
      </c>
      <c r="B28" s="31">
        <f>'C.1 Federal Expenditures'!$AF$22</f>
        <v>584565</v>
      </c>
      <c r="C28" s="31">
        <f>'C.2 State Expenditures'!$AF$22</f>
        <v>0</v>
      </c>
      <c r="D28" s="31">
        <f>'B. Total Expenditures'!$AF$22</f>
        <v>584565</v>
      </c>
      <c r="E28" s="39">
        <f t="shared" si="0"/>
        <v>2.7338937499446969E-3</v>
      </c>
    </row>
    <row r="29" spans="1:5" ht="31" x14ac:dyDescent="0.35">
      <c r="A29" s="80" t="s">
        <v>82</v>
      </c>
      <c r="B29" s="31">
        <f>'C.1 Federal Expenditures'!$AG$22</f>
        <v>537757</v>
      </c>
      <c r="C29" s="31">
        <f>'C.2 State Expenditures'!$AG$22</f>
        <v>0</v>
      </c>
      <c r="D29" s="31">
        <f>'B. Total Expenditures'!$AG$22</f>
        <v>537757</v>
      </c>
      <c r="E29" s="39">
        <f t="shared" si="0"/>
        <v>2.5149820828975567E-3</v>
      </c>
    </row>
    <row r="30" spans="1:5" ht="15.5" x14ac:dyDescent="0.35">
      <c r="A30" s="80" t="s">
        <v>120</v>
      </c>
      <c r="B30" s="31">
        <f>'C.1 Federal Expenditures'!$AH$22</f>
        <v>26962641</v>
      </c>
      <c r="C30" s="31">
        <f>'C.2 State Expenditures'!$AH$22</f>
        <v>0</v>
      </c>
      <c r="D30" s="31">
        <f>'B. Total Expenditures'!$AH$22</f>
        <v>26962641</v>
      </c>
      <c r="E30" s="39">
        <f t="shared" si="0"/>
        <v>0.12609888671388575</v>
      </c>
    </row>
    <row r="31" spans="1:5" ht="29" x14ac:dyDescent="0.35">
      <c r="A31" s="81" t="s">
        <v>121</v>
      </c>
      <c r="B31" s="31">
        <f>'C.1 Federal Expenditures'!$AI$22</f>
        <v>540131</v>
      </c>
      <c r="C31" s="31">
        <f>'C.2 State Expenditures'!$AI$22</f>
        <v>0</v>
      </c>
      <c r="D31" s="31">
        <f>'B. Total Expenditures'!$AI$22</f>
        <v>540131</v>
      </c>
      <c r="E31" s="39">
        <f t="shared" si="0"/>
        <v>2.5260848067389925E-3</v>
      </c>
    </row>
    <row r="32" spans="1:5" x14ac:dyDescent="0.35">
      <c r="A32" s="81" t="s">
        <v>122</v>
      </c>
      <c r="B32" s="31">
        <f>'C.1 Federal Expenditures'!$AJ$22</f>
        <v>0</v>
      </c>
      <c r="C32" s="31">
        <f>'C.2 State Expenditures'!$AJ$22</f>
        <v>0</v>
      </c>
      <c r="D32" s="31">
        <f>'B. Total Expenditures'!$AJ$22</f>
        <v>0</v>
      </c>
      <c r="E32" s="39">
        <f t="shared" si="0"/>
        <v>0</v>
      </c>
    </row>
    <row r="33" spans="1:5" x14ac:dyDescent="0.35">
      <c r="A33" s="81" t="s">
        <v>123</v>
      </c>
      <c r="B33" s="31">
        <f>'C.1 Federal Expenditures'!$AK$22</f>
        <v>26422510</v>
      </c>
      <c r="C33" s="31">
        <f>'C.2 State Expenditures'!$AK$22</f>
        <v>0</v>
      </c>
      <c r="D33" s="31">
        <f>'B. Total Expenditures'!$AK$22</f>
        <v>26422510</v>
      </c>
      <c r="E33" s="39">
        <f t="shared" si="0"/>
        <v>0.12357280190714677</v>
      </c>
    </row>
    <row r="34" spans="1:5" ht="15.5" x14ac:dyDescent="0.35">
      <c r="A34" s="80" t="s">
        <v>124</v>
      </c>
      <c r="B34" s="31">
        <f>'C.1 Federal Expenditures'!$AL$22</f>
        <v>2589368</v>
      </c>
      <c r="C34" s="31">
        <f>'C.2 State Expenditures'!$AL$22</f>
        <v>0</v>
      </c>
      <c r="D34" s="31">
        <f>'B. Total Expenditures'!$AL$22</f>
        <v>2589368</v>
      </c>
      <c r="E34" s="39">
        <f t="shared" si="0"/>
        <v>1.2109956962026122E-2</v>
      </c>
    </row>
    <row r="35" spans="1:5" ht="15.5" x14ac:dyDescent="0.35">
      <c r="A35" s="80" t="s">
        <v>83</v>
      </c>
      <c r="B35" s="31">
        <f>'C.1 Federal Expenditures'!$AM$22</f>
        <v>18641896</v>
      </c>
      <c r="C35" s="31">
        <f>'C.2 State Expenditures'!$AM$22</f>
        <v>0</v>
      </c>
      <c r="D35" s="31">
        <f>'B. Total Expenditures'!$AM$22</f>
        <v>18641896</v>
      </c>
      <c r="E35" s="39">
        <f t="shared" si="0"/>
        <v>8.7184424249688308E-2</v>
      </c>
    </row>
    <row r="36" spans="1:5" x14ac:dyDescent="0.35">
      <c r="A36" s="81" t="s">
        <v>125</v>
      </c>
      <c r="B36" s="31">
        <f>'C.1 Federal Expenditures'!$AN$22</f>
        <v>9933680</v>
      </c>
      <c r="C36" s="31">
        <f>'C.2 State Expenditures'!$AN$22</f>
        <v>0</v>
      </c>
      <c r="D36" s="31">
        <f>'B. Total Expenditures'!$AN$22</f>
        <v>9933680</v>
      </c>
      <c r="E36" s="39">
        <f t="shared" si="0"/>
        <v>4.6457837307999343E-2</v>
      </c>
    </row>
    <row r="37" spans="1:5" x14ac:dyDescent="0.35">
      <c r="A37" s="81" t="s">
        <v>126</v>
      </c>
      <c r="B37" s="31">
        <f>'C.1 Federal Expenditures'!$AO$22</f>
        <v>1793474</v>
      </c>
      <c r="C37" s="31">
        <f>'C.2 State Expenditures'!$AO$22</f>
        <v>0</v>
      </c>
      <c r="D37" s="31">
        <f>'B. Total Expenditures'!$AO$22</f>
        <v>1793474</v>
      </c>
      <c r="E37" s="39">
        <f t="shared" si="0"/>
        <v>8.3877196877820519E-3</v>
      </c>
    </row>
    <row r="38" spans="1:5" x14ac:dyDescent="0.35">
      <c r="A38" s="81" t="s">
        <v>127</v>
      </c>
      <c r="B38" s="31">
        <f>'C.1 Federal Expenditures'!$AP$22</f>
        <v>6914742</v>
      </c>
      <c r="C38" s="31">
        <f>'C.2 State Expenditures'!$AP$22</f>
        <v>0</v>
      </c>
      <c r="D38" s="31">
        <f>'B. Total Expenditures'!$AP$22</f>
        <v>6914742</v>
      </c>
      <c r="E38" s="39">
        <f t="shared" si="0"/>
        <v>3.233886725390691E-2</v>
      </c>
    </row>
    <row r="39" spans="1:5" ht="15.5" x14ac:dyDescent="0.35">
      <c r="A39" s="80" t="s">
        <v>77</v>
      </c>
      <c r="B39" s="31">
        <f>'C.1 Federal Expenditures'!$AQ$22</f>
        <v>0</v>
      </c>
      <c r="C39" s="31">
        <f>'C.2 State Expenditures'!$AQ$22</f>
        <v>0</v>
      </c>
      <c r="D39" s="31">
        <f>'B. Total Expenditures'!$AQ$22</f>
        <v>0</v>
      </c>
      <c r="E39" s="39">
        <f t="shared" si="0"/>
        <v>0</v>
      </c>
    </row>
    <row r="40" spans="1:5" ht="15.5" x14ac:dyDescent="0.35">
      <c r="A40" s="73" t="s">
        <v>130</v>
      </c>
      <c r="B40" s="95">
        <f>'C.1 Federal Expenditures'!$AR$22</f>
        <v>127256320</v>
      </c>
      <c r="C40" s="95">
        <f>'C.2 State Expenditures'!$AR$22</f>
        <v>70221996</v>
      </c>
      <c r="D40" s="95">
        <f>'B. Total Expenditures'!$AR$22</f>
        <v>197478316</v>
      </c>
      <c r="E40" s="75">
        <f t="shared" si="0"/>
        <v>0.92356664162583091</v>
      </c>
    </row>
    <row r="41" spans="1:5" ht="15.5" x14ac:dyDescent="0.35">
      <c r="A41" s="80" t="s">
        <v>78</v>
      </c>
      <c r="B41" s="31">
        <f>'C.1 Federal Expenditures'!$C$22</f>
        <v>0</v>
      </c>
      <c r="C41" s="94"/>
      <c r="D41" s="31">
        <f>'B. Total Expenditures'!$C$22</f>
        <v>0</v>
      </c>
      <c r="E41" s="39">
        <f t="shared" si="0"/>
        <v>0</v>
      </c>
    </row>
    <row r="42" spans="1:5" ht="15.5" x14ac:dyDescent="0.35">
      <c r="A42" s="80" t="s">
        <v>192</v>
      </c>
      <c r="B42" s="31">
        <f>'C.1 Federal Expenditures'!$D$22</f>
        <v>16343088</v>
      </c>
      <c r="C42" s="94"/>
      <c r="D42" s="31">
        <f>'B. Total Expenditures'!$D$22</f>
        <v>16343088</v>
      </c>
      <c r="E42" s="39">
        <f t="shared" si="0"/>
        <v>7.6433358374169133E-2</v>
      </c>
    </row>
    <row r="43" spans="1:5" ht="15.5" x14ac:dyDescent="0.35">
      <c r="A43" s="82" t="s">
        <v>101</v>
      </c>
      <c r="B43" s="95">
        <f>B41+B42</f>
        <v>16343088</v>
      </c>
      <c r="C43" s="97"/>
      <c r="D43" s="95">
        <f>D41+D42</f>
        <v>16343088</v>
      </c>
      <c r="E43" s="75">
        <f t="shared" si="0"/>
        <v>7.6433358374169133E-2</v>
      </c>
    </row>
    <row r="44" spans="1:5" ht="15.5" x14ac:dyDescent="0.35">
      <c r="A44" s="73" t="s">
        <v>59</v>
      </c>
      <c r="B44" s="74">
        <f>SUM(B41,B42, B3,B6,B10,B14,B18,B19,B22,B23,B24,B25,B26,B27,B28,B29,B30,B34,B35, B39)</f>
        <v>143599408</v>
      </c>
      <c r="C44" s="74">
        <f>SUM(C41,C42,C3,C6,C10,C14,C18,C19,C22,C23,C24,C25,C26,C27,C28,C29,C30,C34,C35, C39)</f>
        <v>70221996</v>
      </c>
      <c r="D44" s="74">
        <f>B44+C44</f>
        <v>213821404</v>
      </c>
      <c r="E44" s="75">
        <f t="shared" si="0"/>
        <v>1</v>
      </c>
    </row>
    <row r="45" spans="1:5" ht="15.5" x14ac:dyDescent="0.35">
      <c r="A45" s="80" t="s">
        <v>128</v>
      </c>
      <c r="B45" s="31">
        <f>'C.1 Federal Expenditures'!$AS$22</f>
        <v>0</v>
      </c>
      <c r="C45" s="94"/>
      <c r="D45" s="31">
        <f>'B. Total Expenditures'!$AS$22</f>
        <v>0</v>
      </c>
      <c r="E45" s="96"/>
    </row>
    <row r="46" spans="1:5" ht="15.5" x14ac:dyDescent="0.35">
      <c r="A46" s="80" t="s">
        <v>129</v>
      </c>
      <c r="B46" s="31">
        <f>'C.1 Federal Expenditures'!$AT$22</f>
        <v>65374564</v>
      </c>
      <c r="C46" s="94"/>
      <c r="D46" s="31">
        <f>'B. Total Expenditures'!$AT$22</f>
        <v>65374564</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270</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Expenditures'!$G$23</f>
        <v>16729635</v>
      </c>
      <c r="C3" s="31">
        <f>'C.2 State Expenditures'!$G$23</f>
        <v>20743245</v>
      </c>
      <c r="D3" s="31">
        <f>'B. Total Expenditures'!$G$23</f>
        <v>37472880</v>
      </c>
      <c r="E3" s="39">
        <f t="shared" ref="E3:E44" si="0">D3/($D$44)</f>
        <v>0.293938417880518</v>
      </c>
    </row>
    <row r="4" spans="1:5" ht="43.5" x14ac:dyDescent="0.35">
      <c r="A4" s="81" t="s">
        <v>103</v>
      </c>
      <c r="B4" s="31">
        <f>'C.1 Federal Expenditures'!$H$23</f>
        <v>16729635</v>
      </c>
      <c r="C4" s="31">
        <f>'C.2 State Expenditures'!$H$23</f>
        <v>20743245</v>
      </c>
      <c r="D4" s="31">
        <f>'B. Total Expenditures'!$H$23</f>
        <v>37472880</v>
      </c>
      <c r="E4" s="39">
        <f t="shared" si="0"/>
        <v>0.293938417880518</v>
      </c>
    </row>
    <row r="5" spans="1:5" ht="43.5" x14ac:dyDescent="0.35">
      <c r="A5" s="81" t="s">
        <v>102</v>
      </c>
      <c r="B5" s="31">
        <f>'C.1 Federal Expenditures'!$I$23</f>
        <v>0</v>
      </c>
      <c r="C5" s="31">
        <f>'C.2 State Expenditures'!$I$23</f>
        <v>0</v>
      </c>
      <c r="D5" s="31">
        <f>'B. Total Expenditures'!$I$23</f>
        <v>0</v>
      </c>
      <c r="E5" s="39">
        <f t="shared" si="0"/>
        <v>0</v>
      </c>
    </row>
    <row r="6" spans="1:5" ht="31" x14ac:dyDescent="0.35">
      <c r="A6" s="80" t="s">
        <v>75</v>
      </c>
      <c r="B6" s="31">
        <f>'C.1 Federal Expenditures'!$J$23</f>
        <v>0</v>
      </c>
      <c r="C6" s="94"/>
      <c r="D6" s="31">
        <f>'B. Total Expenditures'!$J$23</f>
        <v>0</v>
      </c>
      <c r="E6" s="39">
        <f t="shared" si="0"/>
        <v>0</v>
      </c>
    </row>
    <row r="7" spans="1:5" x14ac:dyDescent="0.35">
      <c r="A7" s="81" t="s">
        <v>104</v>
      </c>
      <c r="B7" s="31">
        <f>'C.1 Federal Expenditures'!$K$23</f>
        <v>0</v>
      </c>
      <c r="C7" s="94"/>
      <c r="D7" s="31">
        <f>'B. Total Expenditures'!$K$23</f>
        <v>0</v>
      </c>
      <c r="E7" s="39">
        <f t="shared" si="0"/>
        <v>0</v>
      </c>
    </row>
    <row r="8" spans="1:5" x14ac:dyDescent="0.35">
      <c r="A8" s="81" t="s">
        <v>105</v>
      </c>
      <c r="B8" s="31">
        <f>'C.1 Federal Expenditures'!$L$23</f>
        <v>0</v>
      </c>
      <c r="C8" s="94"/>
      <c r="D8" s="31">
        <f>'B. Total Expenditures'!$L$23</f>
        <v>0</v>
      </c>
      <c r="E8" s="39">
        <f t="shared" si="0"/>
        <v>0</v>
      </c>
    </row>
    <row r="9" spans="1:5" ht="29" x14ac:dyDescent="0.35">
      <c r="A9" s="81" t="s">
        <v>106</v>
      </c>
      <c r="B9" s="31">
        <f>'C.1 Federal Expenditures'!$M$23</f>
        <v>0</v>
      </c>
      <c r="C9" s="94"/>
      <c r="D9" s="31">
        <f>'B. Total Expenditures'!$M$23</f>
        <v>0</v>
      </c>
      <c r="E9" s="39">
        <f t="shared" si="0"/>
        <v>0</v>
      </c>
    </row>
    <row r="10" spans="1:5" ht="31" x14ac:dyDescent="0.35">
      <c r="A10" s="80" t="s">
        <v>74</v>
      </c>
      <c r="B10" s="31">
        <f>'C.1 Federal Expenditures'!$N$23</f>
        <v>0</v>
      </c>
      <c r="C10" s="94"/>
      <c r="D10" s="31">
        <f>'B. Total Expenditures'!$N$23</f>
        <v>0</v>
      </c>
      <c r="E10" s="39">
        <f t="shared" si="0"/>
        <v>0</v>
      </c>
    </row>
    <row r="11" spans="1:5" x14ac:dyDescent="0.35">
      <c r="A11" s="81" t="s">
        <v>107</v>
      </c>
      <c r="B11" s="31">
        <f>'C.1 Federal Expenditures'!$O$23</f>
        <v>0</v>
      </c>
      <c r="C11" s="94"/>
      <c r="D11" s="31">
        <f>'B. Total Expenditures'!$O$23</f>
        <v>0</v>
      </c>
      <c r="E11" s="39">
        <f t="shared" si="0"/>
        <v>0</v>
      </c>
    </row>
    <row r="12" spans="1:5" x14ac:dyDescent="0.35">
      <c r="A12" s="81" t="s">
        <v>108</v>
      </c>
      <c r="B12" s="31">
        <f>'C.1 Federal Expenditures'!$P$23</f>
        <v>0</v>
      </c>
      <c r="C12" s="94"/>
      <c r="D12" s="31">
        <f>'B. Total Expenditures'!$P$23</f>
        <v>0</v>
      </c>
      <c r="E12" s="39">
        <f t="shared" si="0"/>
        <v>0</v>
      </c>
    </row>
    <row r="13" spans="1:5" ht="29" x14ac:dyDescent="0.35">
      <c r="A13" s="81" t="s">
        <v>109</v>
      </c>
      <c r="B13" s="31">
        <f>'C.1 Federal Expenditures'!$Q$23</f>
        <v>0</v>
      </c>
      <c r="C13" s="94"/>
      <c r="D13" s="31">
        <f>'B. Total Expenditures'!$Q$23</f>
        <v>0</v>
      </c>
      <c r="E13" s="39">
        <f t="shared" si="0"/>
        <v>0</v>
      </c>
    </row>
    <row r="14" spans="1:5" ht="31" x14ac:dyDescent="0.35">
      <c r="A14" s="80" t="s">
        <v>110</v>
      </c>
      <c r="B14" s="31">
        <f>'C.1 Federal Expenditures'!$R$23</f>
        <v>11060944</v>
      </c>
      <c r="C14" s="31">
        <f>'C.2 State Expenditures'!$R$23</f>
        <v>532506</v>
      </c>
      <c r="D14" s="31">
        <f>'B. Total Expenditures'!$R$23</f>
        <v>11593450</v>
      </c>
      <c r="E14" s="39">
        <f t="shared" si="0"/>
        <v>9.0939376711288031E-2</v>
      </c>
    </row>
    <row r="15" spans="1:5" x14ac:dyDescent="0.35">
      <c r="A15" s="81" t="s">
        <v>111</v>
      </c>
      <c r="B15" s="31">
        <f>'C.1 Federal Expenditures'!$S$23</f>
        <v>74465</v>
      </c>
      <c r="C15" s="31">
        <f>'C.2 State Expenditures'!$S$23</f>
        <v>0</v>
      </c>
      <c r="D15" s="31">
        <f>'B. Total Expenditures'!$S$23</f>
        <v>74465</v>
      </c>
      <c r="E15" s="39">
        <f t="shared" si="0"/>
        <v>5.841057396034885E-4</v>
      </c>
    </row>
    <row r="16" spans="1:5" x14ac:dyDescent="0.35">
      <c r="A16" s="81" t="s">
        <v>112</v>
      </c>
      <c r="B16" s="31">
        <f>'C.1 Federal Expenditures'!$T$23</f>
        <v>648113</v>
      </c>
      <c r="C16" s="31">
        <f>'C.2 State Expenditures'!$T$23</f>
        <v>532506</v>
      </c>
      <c r="D16" s="31">
        <f>'B. Total Expenditures'!$T$23</f>
        <v>1180619</v>
      </c>
      <c r="E16" s="39">
        <f t="shared" si="0"/>
        <v>9.2608115783916062E-3</v>
      </c>
    </row>
    <row r="17" spans="1:5" x14ac:dyDescent="0.35">
      <c r="A17" s="81" t="s">
        <v>113</v>
      </c>
      <c r="B17" s="31">
        <f>'C.1 Federal Expenditures'!$U$23</f>
        <v>10338366</v>
      </c>
      <c r="C17" s="31">
        <f>'C.2 State Expenditures'!$U$23</f>
        <v>0</v>
      </c>
      <c r="D17" s="31">
        <f>'B. Total Expenditures'!$U$23</f>
        <v>10338366</v>
      </c>
      <c r="E17" s="39">
        <f t="shared" si="0"/>
        <v>8.1094459393292948E-2</v>
      </c>
    </row>
    <row r="18" spans="1:5" ht="15.5" x14ac:dyDescent="0.35">
      <c r="A18" s="80" t="s">
        <v>114</v>
      </c>
      <c r="B18" s="31">
        <f>'C.1 Federal Expenditures'!$V$23</f>
        <v>2749825</v>
      </c>
      <c r="C18" s="31">
        <f>'C.2 State Expenditures'!$V$23</f>
        <v>240222</v>
      </c>
      <c r="D18" s="31">
        <f>'B. Total Expenditures'!$V$23</f>
        <v>2990047</v>
      </c>
      <c r="E18" s="39">
        <f t="shared" si="0"/>
        <v>2.3454020202567542E-2</v>
      </c>
    </row>
    <row r="19" spans="1:5" ht="15.5" x14ac:dyDescent="0.35">
      <c r="A19" s="80" t="s">
        <v>79</v>
      </c>
      <c r="B19" s="31">
        <f>'C.1 Federal Expenditures'!$W$23</f>
        <v>9445895</v>
      </c>
      <c r="C19" s="31">
        <f>'C.2 State Expenditures'!$W$23</f>
        <v>1764267</v>
      </c>
      <c r="D19" s="31">
        <f>'B. Total Expenditures'!$W$23</f>
        <v>11210162</v>
      </c>
      <c r="E19" s="39">
        <f t="shared" si="0"/>
        <v>8.7932853905659331E-2</v>
      </c>
    </row>
    <row r="20" spans="1:5" ht="29" x14ac:dyDescent="0.35">
      <c r="A20" s="81" t="s">
        <v>116</v>
      </c>
      <c r="B20" s="31">
        <f>'C.1 Federal Expenditures'!$X$23</f>
        <v>8938804</v>
      </c>
      <c r="C20" s="31">
        <f>'C.2 State Expenditures'!$X$23</f>
        <v>1764267</v>
      </c>
      <c r="D20" s="31">
        <f>'B. Total Expenditures'!$X$23</f>
        <v>10703071</v>
      </c>
      <c r="E20" s="39">
        <f t="shared" si="0"/>
        <v>8.3955216578038658E-2</v>
      </c>
    </row>
    <row r="21" spans="1:5" x14ac:dyDescent="0.35">
      <c r="A21" s="81" t="s">
        <v>115</v>
      </c>
      <c r="B21" s="31">
        <f>'C.1 Federal Expenditures'!$Y$23</f>
        <v>507091</v>
      </c>
      <c r="C21" s="31">
        <f>'C.2 State Expenditures'!$Y$23</f>
        <v>0</v>
      </c>
      <c r="D21" s="31">
        <f>'B. Total Expenditures'!$Y$23</f>
        <v>507091</v>
      </c>
      <c r="E21" s="39">
        <f t="shared" si="0"/>
        <v>3.9776373276206615E-3</v>
      </c>
    </row>
    <row r="22" spans="1:5" ht="31" x14ac:dyDescent="0.35">
      <c r="A22" s="80" t="s">
        <v>80</v>
      </c>
      <c r="B22" s="31">
        <f>'C.1 Federal Expenditures'!$Z$23</f>
        <v>288729</v>
      </c>
      <c r="C22" s="31">
        <f>'C.2 State Expenditures'!$Z$23</f>
        <v>0</v>
      </c>
      <c r="D22" s="31">
        <f>'B. Total Expenditures'!$Z$23</f>
        <v>288729</v>
      </c>
      <c r="E22" s="39">
        <f t="shared" si="0"/>
        <v>2.2647991148858609E-3</v>
      </c>
    </row>
    <row r="23" spans="1:5" ht="31" x14ac:dyDescent="0.35">
      <c r="A23" s="80" t="s">
        <v>76</v>
      </c>
      <c r="B23" s="31">
        <f>'C.1 Federal Expenditures'!$AA$23</f>
        <v>7039377</v>
      </c>
      <c r="C23" s="31">
        <f>'C.2 State Expenditures'!$AA$23</f>
        <v>0</v>
      </c>
      <c r="D23" s="31">
        <f>'B. Total Expenditures'!$AA$23</f>
        <v>7039377</v>
      </c>
      <c r="E23" s="39">
        <f t="shared" si="0"/>
        <v>5.5217088685057224E-2</v>
      </c>
    </row>
    <row r="24" spans="1:5" ht="31" x14ac:dyDescent="0.35">
      <c r="A24" s="80" t="s">
        <v>81</v>
      </c>
      <c r="B24" s="31">
        <f>'C.1 Federal Expenditures'!$AB$23</f>
        <v>0</v>
      </c>
      <c r="C24" s="31">
        <f>'C.2 State Expenditures'!$AB$23</f>
        <v>539378</v>
      </c>
      <c r="D24" s="31">
        <f>'B. Total Expenditures'!$AB$23</f>
        <v>539378</v>
      </c>
      <c r="E24" s="39">
        <f t="shared" si="0"/>
        <v>4.2308975440253863E-3</v>
      </c>
    </row>
    <row r="25" spans="1:5" ht="15.5" x14ac:dyDescent="0.35">
      <c r="A25" s="80" t="s">
        <v>61</v>
      </c>
      <c r="B25" s="31">
        <f>'C.1 Federal Expenditures'!$AC$23</f>
        <v>1575358</v>
      </c>
      <c r="C25" s="31">
        <f>'C.2 State Expenditures'!$AC$23</f>
        <v>3601610</v>
      </c>
      <c r="D25" s="31">
        <f>'B. Total Expenditures'!$AC$23</f>
        <v>5176968</v>
      </c>
      <c r="E25" s="39">
        <f t="shared" si="0"/>
        <v>4.0608295474969351E-2</v>
      </c>
    </row>
    <row r="26" spans="1:5" ht="15.5" x14ac:dyDescent="0.35">
      <c r="A26" s="80" t="s">
        <v>117</v>
      </c>
      <c r="B26" s="31">
        <f>'C.1 Federal Expenditures'!$AD$23</f>
        <v>1715306</v>
      </c>
      <c r="C26" s="31">
        <f>'C.2 State Expenditures'!$AD$23</f>
        <v>0</v>
      </c>
      <c r="D26" s="31">
        <f>'B. Total Expenditures'!$AD$23</f>
        <v>1715306</v>
      </c>
      <c r="E26" s="39">
        <f t="shared" si="0"/>
        <v>1.3454912774811005E-2</v>
      </c>
    </row>
    <row r="27" spans="1:5" s="8" customFormat="1" ht="15.5" x14ac:dyDescent="0.35">
      <c r="A27" s="80" t="s">
        <v>118</v>
      </c>
      <c r="B27" s="31">
        <f>'C.1 Federal Expenditures'!$AE$23</f>
        <v>8732621</v>
      </c>
      <c r="C27" s="31">
        <f>'C.2 State Expenditures'!$AE$23</f>
        <v>5162268</v>
      </c>
      <c r="D27" s="31">
        <f>'B. Total Expenditures'!$AE$23</f>
        <v>13894889</v>
      </c>
      <c r="E27" s="39">
        <f t="shared" si="0"/>
        <v>0.10899193468143929</v>
      </c>
    </row>
    <row r="28" spans="1:5" ht="31" x14ac:dyDescent="0.35">
      <c r="A28" s="80" t="s">
        <v>119</v>
      </c>
      <c r="B28" s="31">
        <f>'C.1 Federal Expenditures'!$AF$23</f>
        <v>0</v>
      </c>
      <c r="C28" s="31">
        <f>'C.2 State Expenditures'!$AF$23</f>
        <v>0</v>
      </c>
      <c r="D28" s="31">
        <f>'B. Total Expenditures'!$AF$23</f>
        <v>0</v>
      </c>
      <c r="E28" s="39">
        <f t="shared" si="0"/>
        <v>0</v>
      </c>
    </row>
    <row r="29" spans="1:5" ht="31" x14ac:dyDescent="0.35">
      <c r="A29" s="80" t="s">
        <v>82</v>
      </c>
      <c r="B29" s="31">
        <f>'C.1 Federal Expenditures'!$AG$23</f>
        <v>0</v>
      </c>
      <c r="C29" s="31">
        <f>'C.2 State Expenditures'!$AG$23</f>
        <v>0</v>
      </c>
      <c r="D29" s="31">
        <f>'B. Total Expenditures'!$AG$23</f>
        <v>0</v>
      </c>
      <c r="E29" s="39">
        <f t="shared" si="0"/>
        <v>0</v>
      </c>
    </row>
    <row r="30" spans="1:5" ht="15.5" x14ac:dyDescent="0.35">
      <c r="A30" s="80" t="s">
        <v>120</v>
      </c>
      <c r="B30" s="31">
        <f>'C.1 Federal Expenditures'!$AH$23</f>
        <v>6126603</v>
      </c>
      <c r="C30" s="31">
        <f>'C.2 State Expenditures'!$AH$23</f>
        <v>3675334</v>
      </c>
      <c r="D30" s="31">
        <f>'B. Total Expenditures'!$AH$23</f>
        <v>9801937</v>
      </c>
      <c r="E30" s="39">
        <f t="shared" si="0"/>
        <v>7.6886693895545546E-2</v>
      </c>
    </row>
    <row r="31" spans="1:5" ht="29" x14ac:dyDescent="0.35">
      <c r="A31" s="81" t="s">
        <v>121</v>
      </c>
      <c r="B31" s="31">
        <f>'C.1 Federal Expenditures'!$AI$23</f>
        <v>6108395</v>
      </c>
      <c r="C31" s="31">
        <f>'C.2 State Expenditures'!$AI$23</f>
        <v>0</v>
      </c>
      <c r="D31" s="31">
        <f>'B. Total Expenditures'!$AI$23</f>
        <v>6108395</v>
      </c>
      <c r="E31" s="39">
        <f t="shared" si="0"/>
        <v>4.7914437376824694E-2</v>
      </c>
    </row>
    <row r="32" spans="1:5" x14ac:dyDescent="0.35">
      <c r="A32" s="81" t="s">
        <v>122</v>
      </c>
      <c r="B32" s="31">
        <f>'C.1 Federal Expenditures'!$AJ$23</f>
        <v>0</v>
      </c>
      <c r="C32" s="31">
        <f>'C.2 State Expenditures'!$AJ$23</f>
        <v>0</v>
      </c>
      <c r="D32" s="31">
        <f>'B. Total Expenditures'!$AJ$23</f>
        <v>0</v>
      </c>
      <c r="E32" s="39">
        <f t="shared" si="0"/>
        <v>0</v>
      </c>
    </row>
    <row r="33" spans="1:5" x14ac:dyDescent="0.35">
      <c r="A33" s="81" t="s">
        <v>123</v>
      </c>
      <c r="B33" s="31">
        <f>'C.1 Federal Expenditures'!$AK$23</f>
        <v>18208</v>
      </c>
      <c r="C33" s="31">
        <f>'C.2 State Expenditures'!$AK$23</f>
        <v>3675334</v>
      </c>
      <c r="D33" s="31">
        <f>'B. Total Expenditures'!$AK$23</f>
        <v>3693542</v>
      </c>
      <c r="E33" s="39">
        <f t="shared" si="0"/>
        <v>2.8972256518720849E-2</v>
      </c>
    </row>
    <row r="34" spans="1:5" ht="15.5" x14ac:dyDescent="0.35">
      <c r="A34" s="80" t="s">
        <v>124</v>
      </c>
      <c r="B34" s="31">
        <f>'C.1 Federal Expenditures'!$AL$23</f>
        <v>274818</v>
      </c>
      <c r="C34" s="31">
        <f>'C.2 State Expenditures'!$AL$23</f>
        <v>0</v>
      </c>
      <c r="D34" s="31">
        <f>'B. Total Expenditures'!$AL$23</f>
        <v>274818</v>
      </c>
      <c r="E34" s="39">
        <f t="shared" si="0"/>
        <v>2.1556808050272143E-3</v>
      </c>
    </row>
    <row r="35" spans="1:5" ht="15.5" x14ac:dyDescent="0.35">
      <c r="A35" s="80" t="s">
        <v>83</v>
      </c>
      <c r="B35" s="31">
        <f>'C.1 Federal Expenditures'!$AM$23</f>
        <v>7236968</v>
      </c>
      <c r="C35" s="31">
        <f>'C.2 State Expenditures'!$AM$23</f>
        <v>1265113</v>
      </c>
      <c r="D35" s="31">
        <f>'B. Total Expenditures'!$AM$23</f>
        <v>8502081</v>
      </c>
      <c r="E35" s="39">
        <f t="shared" si="0"/>
        <v>6.6690583638941342E-2</v>
      </c>
    </row>
    <row r="36" spans="1:5" x14ac:dyDescent="0.35">
      <c r="A36" s="81" t="s">
        <v>125</v>
      </c>
      <c r="B36" s="31">
        <f>'C.1 Federal Expenditures'!$AN$23</f>
        <v>3152012</v>
      </c>
      <c r="C36" s="31">
        <f>'C.2 State Expenditures'!$AN$23</f>
        <v>1264968</v>
      </c>
      <c r="D36" s="31">
        <f>'B. Total Expenditures'!$AN$23</f>
        <v>4416980</v>
      </c>
      <c r="E36" s="39">
        <f t="shared" si="0"/>
        <v>3.4646926337390943E-2</v>
      </c>
    </row>
    <row r="37" spans="1:5" x14ac:dyDescent="0.35">
      <c r="A37" s="81" t="s">
        <v>126</v>
      </c>
      <c r="B37" s="31">
        <f>'C.1 Federal Expenditures'!$AO$23</f>
        <v>2184484</v>
      </c>
      <c r="C37" s="31">
        <f>'C.2 State Expenditures'!$AO$23</f>
        <v>145</v>
      </c>
      <c r="D37" s="31">
        <f>'B. Total Expenditures'!$AO$23</f>
        <v>2184629</v>
      </c>
      <c r="E37" s="39">
        <f t="shared" si="0"/>
        <v>1.7136296754236613E-2</v>
      </c>
    </row>
    <row r="38" spans="1:5" x14ac:dyDescent="0.35">
      <c r="A38" s="81" t="s">
        <v>127</v>
      </c>
      <c r="B38" s="31">
        <f>'C.1 Federal Expenditures'!$AP$23</f>
        <v>1900472</v>
      </c>
      <c r="C38" s="31">
        <f>'C.2 State Expenditures'!$AP$23</f>
        <v>0</v>
      </c>
      <c r="D38" s="31">
        <f>'B. Total Expenditures'!$AP$23</f>
        <v>1900472</v>
      </c>
      <c r="E38" s="39">
        <f t="shared" si="0"/>
        <v>1.4907360547313784E-2</v>
      </c>
    </row>
    <row r="39" spans="1:5" ht="15.5" x14ac:dyDescent="0.35">
      <c r="A39" s="80" t="s">
        <v>77</v>
      </c>
      <c r="B39" s="31">
        <f>'C.1 Federal Expenditures'!$AQ$23</f>
        <v>0</v>
      </c>
      <c r="C39" s="31">
        <f>'C.2 State Expenditures'!$AQ$23</f>
        <v>0</v>
      </c>
      <c r="D39" s="31">
        <f>'B. Total Expenditures'!$AQ$23</f>
        <v>0</v>
      </c>
      <c r="E39" s="39">
        <f t="shared" si="0"/>
        <v>0</v>
      </c>
    </row>
    <row r="40" spans="1:5" ht="15.5" x14ac:dyDescent="0.35">
      <c r="A40" s="73" t="s">
        <v>130</v>
      </c>
      <c r="B40" s="95">
        <f>'C.1 Federal Expenditures'!$AR$23</f>
        <v>72976079</v>
      </c>
      <c r="C40" s="95">
        <f>'C.2 State Expenditures'!$AR$23</f>
        <v>37523943</v>
      </c>
      <c r="D40" s="95">
        <f>'B. Total Expenditures'!$AR$23</f>
        <v>110500022</v>
      </c>
      <c r="E40" s="75">
        <f t="shared" si="0"/>
        <v>0.86676555531473509</v>
      </c>
    </row>
    <row r="41" spans="1:5" ht="15.5" x14ac:dyDescent="0.35">
      <c r="A41" s="80" t="s">
        <v>78</v>
      </c>
      <c r="B41" s="31">
        <f>'C.1 Federal Expenditures'!$C$23</f>
        <v>9287097</v>
      </c>
      <c r="C41" s="94"/>
      <c r="D41" s="31">
        <f>'B. Total Expenditures'!$C$23</f>
        <v>9287097</v>
      </c>
      <c r="E41" s="39">
        <f t="shared" si="0"/>
        <v>7.2848273174704076E-2</v>
      </c>
    </row>
    <row r="42" spans="1:5" ht="15.5" x14ac:dyDescent="0.35">
      <c r="A42" s="80" t="s">
        <v>192</v>
      </c>
      <c r="B42" s="31">
        <f>'C.1 Federal Expenditures'!$D$23</f>
        <v>7698360</v>
      </c>
      <c r="C42" s="94"/>
      <c r="D42" s="31">
        <f>'B. Total Expenditures'!$D$23</f>
        <v>7698360</v>
      </c>
      <c r="E42" s="39">
        <f t="shared" si="0"/>
        <v>6.0386171510560825E-2</v>
      </c>
    </row>
    <row r="43" spans="1:5" ht="15.5" x14ac:dyDescent="0.35">
      <c r="A43" s="82" t="s">
        <v>101</v>
      </c>
      <c r="B43" s="95">
        <f>B41+B42</f>
        <v>16985457</v>
      </c>
      <c r="C43" s="97"/>
      <c r="D43" s="95">
        <f>D41+D42</f>
        <v>16985457</v>
      </c>
      <c r="E43" s="75">
        <f t="shared" si="0"/>
        <v>0.13323444468526491</v>
      </c>
    </row>
    <row r="44" spans="1:5" ht="15.5" x14ac:dyDescent="0.35">
      <c r="A44" s="73" t="s">
        <v>59</v>
      </c>
      <c r="B44" s="74">
        <f>SUM(B41,B42, B3,B6,B10,B14,B18,B19,B22,B23,B24,B25,B26,B27,B28,B29,B30,B34,B35, B39)</f>
        <v>89961536</v>
      </c>
      <c r="C44" s="74">
        <f>SUM(C41,C42,C3,C6,C10,C14,C18,C19,C22,C23,C24,C25,C26,C27,C28,C29,C30,C34,C35, C39)</f>
        <v>37523943</v>
      </c>
      <c r="D44" s="74">
        <f>B44+C44</f>
        <v>127485479</v>
      </c>
      <c r="E44" s="75">
        <f t="shared" si="0"/>
        <v>1</v>
      </c>
    </row>
    <row r="45" spans="1:5" ht="15.5" x14ac:dyDescent="0.35">
      <c r="A45" s="80" t="s">
        <v>128</v>
      </c>
      <c r="B45" s="31">
        <f>'C.1 Federal Expenditures'!$AS$23</f>
        <v>22300389</v>
      </c>
      <c r="C45" s="94"/>
      <c r="D45" s="31">
        <f>'B. Total Expenditures'!$AS$23</f>
        <v>22300389</v>
      </c>
      <c r="E45" s="96"/>
    </row>
    <row r="46" spans="1:5" ht="15.5" x14ac:dyDescent="0.35">
      <c r="A46" s="80" t="s">
        <v>129</v>
      </c>
      <c r="B46" s="31">
        <f>'C.1 Federal Expenditures'!$AT$23</f>
        <v>93074641</v>
      </c>
      <c r="C46" s="94"/>
      <c r="D46" s="31">
        <f>'B. Total Expenditures'!$AT$23</f>
        <v>93074641</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269</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Expenditures'!$G$24</f>
        <v>146516639</v>
      </c>
      <c r="C3" s="31">
        <f>'C.2 State Expenditures'!$G$24</f>
        <v>6570816</v>
      </c>
      <c r="D3" s="31">
        <f>'B. Total Expenditures'!$G$24</f>
        <v>153087455</v>
      </c>
      <c r="E3" s="39">
        <f t="shared" ref="E3:E44" si="0">D3/($D$44)</f>
        <v>0.28068473568128627</v>
      </c>
    </row>
    <row r="4" spans="1:5" ht="43.5" x14ac:dyDescent="0.35">
      <c r="A4" s="81" t="s">
        <v>103</v>
      </c>
      <c r="B4" s="31">
        <f>'C.1 Federal Expenditures'!$H$24</f>
        <v>128559484</v>
      </c>
      <c r="C4" s="31">
        <f>'C.2 State Expenditures'!$H$24</f>
        <v>6570816</v>
      </c>
      <c r="D4" s="31">
        <f>'B. Total Expenditures'!$H$24</f>
        <v>135130300</v>
      </c>
      <c r="E4" s="39">
        <f t="shared" si="0"/>
        <v>0.24776042255084141</v>
      </c>
    </row>
    <row r="5" spans="1:5" ht="43.5" x14ac:dyDescent="0.35">
      <c r="A5" s="81" t="s">
        <v>102</v>
      </c>
      <c r="B5" s="31">
        <f>'C.1 Federal Expenditures'!$I$24</f>
        <v>17957155</v>
      </c>
      <c r="C5" s="31">
        <f>'C.2 State Expenditures'!$I$24</f>
        <v>0</v>
      </c>
      <c r="D5" s="31">
        <f>'B. Total Expenditures'!$I$24</f>
        <v>17957155</v>
      </c>
      <c r="E5" s="39">
        <f t="shared" si="0"/>
        <v>3.2924313130444874E-2</v>
      </c>
    </row>
    <row r="6" spans="1:5" ht="31" x14ac:dyDescent="0.35">
      <c r="A6" s="80" t="s">
        <v>75</v>
      </c>
      <c r="B6" s="31">
        <f>'C.1 Federal Expenditures'!$J$24</f>
        <v>0</v>
      </c>
      <c r="C6" s="94"/>
      <c r="D6" s="31">
        <f>'B. Total Expenditures'!$J$24</f>
        <v>0</v>
      </c>
      <c r="E6" s="39">
        <f t="shared" si="0"/>
        <v>0</v>
      </c>
    </row>
    <row r="7" spans="1:5" x14ac:dyDescent="0.35">
      <c r="A7" s="81" t="s">
        <v>104</v>
      </c>
      <c r="B7" s="31">
        <f>'C.1 Federal Expenditures'!$K$24</f>
        <v>0</v>
      </c>
      <c r="C7" s="94"/>
      <c r="D7" s="31">
        <f>'B. Total Expenditures'!$K$24</f>
        <v>0</v>
      </c>
      <c r="E7" s="39">
        <f t="shared" si="0"/>
        <v>0</v>
      </c>
    </row>
    <row r="8" spans="1:5" x14ac:dyDescent="0.35">
      <c r="A8" s="81" t="s">
        <v>105</v>
      </c>
      <c r="B8" s="31">
        <f>'C.1 Federal Expenditures'!$L$24</f>
        <v>0</v>
      </c>
      <c r="C8" s="94"/>
      <c r="D8" s="31">
        <f>'B. Total Expenditures'!$L$24</f>
        <v>0</v>
      </c>
      <c r="E8" s="39">
        <f t="shared" si="0"/>
        <v>0</v>
      </c>
    </row>
    <row r="9" spans="1:5" ht="29" x14ac:dyDescent="0.35">
      <c r="A9" s="81" t="s">
        <v>106</v>
      </c>
      <c r="B9" s="31">
        <f>'C.1 Federal Expenditures'!$M$24</f>
        <v>0</v>
      </c>
      <c r="C9" s="94"/>
      <c r="D9" s="31">
        <f>'B. Total Expenditures'!$M$24</f>
        <v>0</v>
      </c>
      <c r="E9" s="39">
        <f t="shared" si="0"/>
        <v>0</v>
      </c>
    </row>
    <row r="10" spans="1:5" ht="31" x14ac:dyDescent="0.35">
      <c r="A10" s="80" t="s">
        <v>74</v>
      </c>
      <c r="B10" s="31">
        <f>'C.1 Federal Expenditures'!$N$24</f>
        <v>0</v>
      </c>
      <c r="C10" s="94"/>
      <c r="D10" s="31">
        <f>'B. Total Expenditures'!$N$24</f>
        <v>0</v>
      </c>
      <c r="E10" s="39">
        <f t="shared" si="0"/>
        <v>0</v>
      </c>
    </row>
    <row r="11" spans="1:5" x14ac:dyDescent="0.35">
      <c r="A11" s="81" t="s">
        <v>107</v>
      </c>
      <c r="B11" s="31">
        <f>'C.1 Federal Expenditures'!$O$24</f>
        <v>0</v>
      </c>
      <c r="C11" s="94"/>
      <c r="D11" s="31">
        <f>'B. Total Expenditures'!$O$24</f>
        <v>0</v>
      </c>
      <c r="E11" s="39">
        <f t="shared" si="0"/>
        <v>0</v>
      </c>
    </row>
    <row r="12" spans="1:5" x14ac:dyDescent="0.35">
      <c r="A12" s="81" t="s">
        <v>108</v>
      </c>
      <c r="B12" s="31">
        <f>'C.1 Federal Expenditures'!$P$24</f>
        <v>0</v>
      </c>
      <c r="C12" s="94"/>
      <c r="D12" s="31">
        <f>'B. Total Expenditures'!$P$24</f>
        <v>0</v>
      </c>
      <c r="E12" s="39">
        <f t="shared" si="0"/>
        <v>0</v>
      </c>
    </row>
    <row r="13" spans="1:5" ht="29" x14ac:dyDescent="0.35">
      <c r="A13" s="81" t="s">
        <v>109</v>
      </c>
      <c r="B13" s="31">
        <f>'C.1 Federal Expenditures'!$Q$24</f>
        <v>0</v>
      </c>
      <c r="C13" s="94"/>
      <c r="D13" s="31">
        <f>'B. Total Expenditures'!$Q$24</f>
        <v>0</v>
      </c>
      <c r="E13" s="39">
        <f t="shared" si="0"/>
        <v>0</v>
      </c>
    </row>
    <row r="14" spans="1:5" ht="31" x14ac:dyDescent="0.35">
      <c r="A14" s="80" t="s">
        <v>110</v>
      </c>
      <c r="B14" s="31">
        <f>'C.1 Federal Expenditures'!$R$24</f>
        <v>30386690</v>
      </c>
      <c r="C14" s="31">
        <f>'C.2 State Expenditures'!$R$24</f>
        <v>91170</v>
      </c>
      <c r="D14" s="31">
        <f>'B. Total Expenditures'!$R$24</f>
        <v>30477860</v>
      </c>
      <c r="E14" s="39">
        <f t="shared" si="0"/>
        <v>5.5880934712979898E-2</v>
      </c>
    </row>
    <row r="15" spans="1:5" x14ac:dyDescent="0.35">
      <c r="A15" s="81" t="s">
        <v>111</v>
      </c>
      <c r="B15" s="31">
        <f>'C.1 Federal Expenditures'!$S$24</f>
        <v>7771311</v>
      </c>
      <c r="C15" s="31">
        <f>'C.2 State Expenditures'!$S$24</f>
        <v>17</v>
      </c>
      <c r="D15" s="31">
        <f>'B. Total Expenditures'!$S$24</f>
        <v>7771328</v>
      </c>
      <c r="E15" s="39">
        <f t="shared" si="0"/>
        <v>1.4248673384586472E-2</v>
      </c>
    </row>
    <row r="16" spans="1:5" x14ac:dyDescent="0.35">
      <c r="A16" s="81" t="s">
        <v>112</v>
      </c>
      <c r="B16" s="31">
        <f>'C.1 Federal Expenditures'!$T$24</f>
        <v>3741026</v>
      </c>
      <c r="C16" s="31">
        <f>'C.2 State Expenditures'!$T$24</f>
        <v>0</v>
      </c>
      <c r="D16" s="31">
        <f>'B. Total Expenditures'!$T$24</f>
        <v>3741026</v>
      </c>
      <c r="E16" s="39">
        <f t="shared" si="0"/>
        <v>6.8591439709205417E-3</v>
      </c>
    </row>
    <row r="17" spans="1:5" x14ac:dyDescent="0.35">
      <c r="A17" s="81" t="s">
        <v>113</v>
      </c>
      <c r="B17" s="31">
        <f>'C.1 Federal Expenditures'!$U$24</f>
        <v>18874353</v>
      </c>
      <c r="C17" s="31">
        <f>'C.2 State Expenditures'!$U$24</f>
        <v>91153</v>
      </c>
      <c r="D17" s="31">
        <f>'B. Total Expenditures'!$U$24</f>
        <v>18965506</v>
      </c>
      <c r="E17" s="39">
        <f t="shared" si="0"/>
        <v>3.4773117357472884E-2</v>
      </c>
    </row>
    <row r="18" spans="1:5" ht="15.5" x14ac:dyDescent="0.35">
      <c r="A18" s="80" t="s">
        <v>114</v>
      </c>
      <c r="B18" s="31">
        <f>'C.1 Federal Expenditures'!$V$24</f>
        <v>4306315</v>
      </c>
      <c r="C18" s="31">
        <f>'C.2 State Expenditures'!$V$24</f>
        <v>0</v>
      </c>
      <c r="D18" s="31">
        <f>'B. Total Expenditures'!$V$24</f>
        <v>4306315</v>
      </c>
      <c r="E18" s="39">
        <f t="shared" si="0"/>
        <v>7.8955972423433284E-3</v>
      </c>
    </row>
    <row r="19" spans="1:5" ht="15.5" x14ac:dyDescent="0.35">
      <c r="A19" s="80" t="s">
        <v>79</v>
      </c>
      <c r="B19" s="31">
        <f>'C.1 Federal Expenditures'!$W$24</f>
        <v>5068717</v>
      </c>
      <c r="C19" s="31">
        <f>'C.2 State Expenditures'!$W$24</f>
        <v>76945172</v>
      </c>
      <c r="D19" s="31">
        <f>'B. Total Expenditures'!$W$24</f>
        <v>82013889</v>
      </c>
      <c r="E19" s="39">
        <f t="shared" si="0"/>
        <v>0.15037186917869497</v>
      </c>
    </row>
    <row r="20" spans="1:5" ht="29" x14ac:dyDescent="0.35">
      <c r="A20" s="81" t="s">
        <v>116</v>
      </c>
      <c r="B20" s="31">
        <f>'C.1 Federal Expenditures'!$X$24</f>
        <v>5068717</v>
      </c>
      <c r="C20" s="31">
        <f>'C.2 State Expenditures'!$X$24</f>
        <v>415229</v>
      </c>
      <c r="D20" s="31">
        <f>'B. Total Expenditures'!$X$24</f>
        <v>5483946</v>
      </c>
      <c r="E20" s="39">
        <f t="shared" si="0"/>
        <v>1.0054775118578116E-2</v>
      </c>
    </row>
    <row r="21" spans="1:5" x14ac:dyDescent="0.35">
      <c r="A21" s="81" t="s">
        <v>115</v>
      </c>
      <c r="B21" s="31">
        <f>'C.1 Federal Expenditures'!$Y$24</f>
        <v>0</v>
      </c>
      <c r="C21" s="31">
        <f>'C.2 State Expenditures'!$Y$24</f>
        <v>76529943</v>
      </c>
      <c r="D21" s="31">
        <f>'B. Total Expenditures'!$Y$24</f>
        <v>76529943</v>
      </c>
      <c r="E21" s="39">
        <f t="shared" si="0"/>
        <v>0.14031709406011686</v>
      </c>
    </row>
    <row r="22" spans="1:5" ht="31" x14ac:dyDescent="0.35">
      <c r="A22" s="80" t="s">
        <v>80</v>
      </c>
      <c r="B22" s="31">
        <f>'C.1 Federal Expenditures'!$Z$24</f>
        <v>0</v>
      </c>
      <c r="C22" s="31">
        <f>'C.2 State Expenditures'!$Z$24</f>
        <v>0</v>
      </c>
      <c r="D22" s="31">
        <f>'B. Total Expenditures'!$Z$24</f>
        <v>0</v>
      </c>
      <c r="E22" s="39">
        <f t="shared" si="0"/>
        <v>0</v>
      </c>
    </row>
    <row r="23" spans="1:5" ht="31" x14ac:dyDescent="0.35">
      <c r="A23" s="80" t="s">
        <v>76</v>
      </c>
      <c r="B23" s="31">
        <f>'C.1 Federal Expenditures'!$AA$24</f>
        <v>0</v>
      </c>
      <c r="C23" s="31">
        <f>'C.2 State Expenditures'!$AA$24</f>
        <v>154132763</v>
      </c>
      <c r="D23" s="31">
        <f>'B. Total Expenditures'!$AA$24</f>
        <v>154132763</v>
      </c>
      <c r="E23" s="39">
        <f t="shared" si="0"/>
        <v>0.28260130029910902</v>
      </c>
    </row>
    <row r="24" spans="1:5" ht="31" x14ac:dyDescent="0.35">
      <c r="A24" s="80" t="s">
        <v>81</v>
      </c>
      <c r="B24" s="31">
        <f>'C.1 Federal Expenditures'!$AB$24</f>
        <v>0</v>
      </c>
      <c r="C24" s="31">
        <f>'C.2 State Expenditures'!$AB$24</f>
        <v>0</v>
      </c>
      <c r="D24" s="31">
        <f>'B. Total Expenditures'!$AB$24</f>
        <v>0</v>
      </c>
      <c r="E24" s="39">
        <f t="shared" si="0"/>
        <v>0</v>
      </c>
    </row>
    <row r="25" spans="1:5" ht="15.5" x14ac:dyDescent="0.35">
      <c r="A25" s="80" t="s">
        <v>61</v>
      </c>
      <c r="B25" s="31">
        <f>'C.1 Federal Expenditures'!$AC$24</f>
        <v>5621867</v>
      </c>
      <c r="C25" s="31">
        <f>'C.2 State Expenditures'!$AC$24</f>
        <v>21895959</v>
      </c>
      <c r="D25" s="31">
        <f>'B. Total Expenditures'!$AC$24</f>
        <v>27517826</v>
      </c>
      <c r="E25" s="39">
        <f t="shared" si="0"/>
        <v>5.0453733895658708E-2</v>
      </c>
    </row>
    <row r="26" spans="1:5" ht="15.5" x14ac:dyDescent="0.35">
      <c r="A26" s="80" t="s">
        <v>117</v>
      </c>
      <c r="B26" s="31">
        <f>'C.1 Federal Expenditures'!$AD$24</f>
        <v>0</v>
      </c>
      <c r="C26" s="31">
        <f>'C.2 State Expenditures'!$AD$24</f>
        <v>0</v>
      </c>
      <c r="D26" s="31">
        <f>'B. Total Expenditures'!$AD$24</f>
        <v>0</v>
      </c>
      <c r="E26" s="39">
        <f t="shared" si="0"/>
        <v>0</v>
      </c>
    </row>
    <row r="27" spans="1:5" s="8" customFormat="1" ht="15.5" x14ac:dyDescent="0.35">
      <c r="A27" s="80" t="s">
        <v>118</v>
      </c>
      <c r="B27" s="31">
        <f>'C.1 Federal Expenditures'!$AE$24</f>
        <v>0</v>
      </c>
      <c r="C27" s="31">
        <f>'C.2 State Expenditures'!$AE$24</f>
        <v>0</v>
      </c>
      <c r="D27" s="31">
        <f>'B. Total Expenditures'!$AE$24</f>
        <v>0</v>
      </c>
      <c r="E27" s="39">
        <f t="shared" si="0"/>
        <v>0</v>
      </c>
    </row>
    <row r="28" spans="1:5" ht="31" x14ac:dyDescent="0.35">
      <c r="A28" s="80" t="s">
        <v>119</v>
      </c>
      <c r="B28" s="31">
        <f>'C.1 Federal Expenditures'!$AF$24</f>
        <v>0</v>
      </c>
      <c r="C28" s="31">
        <f>'C.2 State Expenditures'!$AF$24</f>
        <v>0</v>
      </c>
      <c r="D28" s="31">
        <f>'B. Total Expenditures'!$AF$24</f>
        <v>0</v>
      </c>
      <c r="E28" s="39">
        <f t="shared" si="0"/>
        <v>0</v>
      </c>
    </row>
    <row r="29" spans="1:5" ht="31" x14ac:dyDescent="0.35">
      <c r="A29" s="80" t="s">
        <v>82</v>
      </c>
      <c r="B29" s="31">
        <f>'C.1 Federal Expenditures'!$AG$24</f>
        <v>868539</v>
      </c>
      <c r="C29" s="31">
        <f>'C.2 State Expenditures'!$AG$24</f>
        <v>0</v>
      </c>
      <c r="D29" s="31">
        <f>'B. Total Expenditures'!$AG$24</f>
        <v>868539</v>
      </c>
      <c r="E29" s="39">
        <f t="shared" si="0"/>
        <v>1.59245994156666E-3</v>
      </c>
    </row>
    <row r="30" spans="1:5" ht="15.5" x14ac:dyDescent="0.35">
      <c r="A30" s="80" t="s">
        <v>120</v>
      </c>
      <c r="B30" s="31">
        <f>'C.1 Federal Expenditures'!$AH$24</f>
        <v>29922512</v>
      </c>
      <c r="C30" s="31">
        <f>'C.2 State Expenditures'!$AH$24</f>
        <v>7941</v>
      </c>
      <c r="D30" s="31">
        <f>'B. Total Expenditures'!$AH$24</f>
        <v>29930453</v>
      </c>
      <c r="E30" s="39">
        <f t="shared" si="0"/>
        <v>5.487726795854149E-2</v>
      </c>
    </row>
    <row r="31" spans="1:5" ht="29" x14ac:dyDescent="0.35">
      <c r="A31" s="81" t="s">
        <v>121</v>
      </c>
      <c r="B31" s="31">
        <f>'C.1 Federal Expenditures'!$AI$24</f>
        <v>27082976</v>
      </c>
      <c r="C31" s="31">
        <f>'C.2 State Expenditures'!$AI$24</f>
        <v>7941</v>
      </c>
      <c r="D31" s="31">
        <f>'B. Total Expenditures'!$AI$24</f>
        <v>27090917</v>
      </c>
      <c r="E31" s="39">
        <f t="shared" si="0"/>
        <v>4.9670999348108993E-2</v>
      </c>
    </row>
    <row r="32" spans="1:5" x14ac:dyDescent="0.35">
      <c r="A32" s="81" t="s">
        <v>122</v>
      </c>
      <c r="B32" s="31">
        <f>'C.1 Federal Expenditures'!$AJ$24</f>
        <v>0</v>
      </c>
      <c r="C32" s="31">
        <f>'C.2 State Expenditures'!$AJ$24</f>
        <v>0</v>
      </c>
      <c r="D32" s="31">
        <f>'B. Total Expenditures'!$AJ$24</f>
        <v>0</v>
      </c>
      <c r="E32" s="39">
        <f t="shared" si="0"/>
        <v>0</v>
      </c>
    </row>
    <row r="33" spans="1:5" x14ac:dyDescent="0.35">
      <c r="A33" s="81" t="s">
        <v>123</v>
      </c>
      <c r="B33" s="31">
        <f>'C.1 Federal Expenditures'!$AK$24</f>
        <v>2839536</v>
      </c>
      <c r="C33" s="31">
        <f>'C.2 State Expenditures'!$AK$24</f>
        <v>0</v>
      </c>
      <c r="D33" s="31">
        <f>'B. Total Expenditures'!$AK$24</f>
        <v>2839536</v>
      </c>
      <c r="E33" s="39">
        <f t="shared" si="0"/>
        <v>5.2062686104324936E-3</v>
      </c>
    </row>
    <row r="34" spans="1:5" ht="15.5" x14ac:dyDescent="0.35">
      <c r="A34" s="80" t="s">
        <v>124</v>
      </c>
      <c r="B34" s="31">
        <f>'C.1 Federal Expenditures'!$AL$24</f>
        <v>1049232</v>
      </c>
      <c r="C34" s="31">
        <f>'C.2 State Expenditures'!$AL$24</f>
        <v>0</v>
      </c>
      <c r="D34" s="31">
        <f>'B. Total Expenditures'!$AL$24</f>
        <v>1049232</v>
      </c>
      <c r="E34" s="39">
        <f t="shared" si="0"/>
        <v>1.9237592432923218E-3</v>
      </c>
    </row>
    <row r="35" spans="1:5" ht="15.5" x14ac:dyDescent="0.35">
      <c r="A35" s="80" t="s">
        <v>83</v>
      </c>
      <c r="B35" s="31">
        <f>'C.1 Federal Expenditures'!$AM$24</f>
        <v>38443524</v>
      </c>
      <c r="C35" s="31">
        <f>'C.2 State Expenditures'!$AM$24</f>
        <v>745069</v>
      </c>
      <c r="D35" s="31">
        <f>'B. Total Expenditures'!$AM$24</f>
        <v>39188593</v>
      </c>
      <c r="E35" s="39">
        <f t="shared" si="0"/>
        <v>7.1852000334883787E-2</v>
      </c>
    </row>
    <row r="36" spans="1:5" x14ac:dyDescent="0.35">
      <c r="A36" s="81" t="s">
        <v>125</v>
      </c>
      <c r="B36" s="31">
        <f>'C.1 Federal Expenditures'!$AN$24</f>
        <v>19053850</v>
      </c>
      <c r="C36" s="31">
        <f>'C.2 State Expenditures'!$AN$24</f>
        <v>461223</v>
      </c>
      <c r="D36" s="31">
        <f>'B. Total Expenditures'!$AN$24</f>
        <v>19515073</v>
      </c>
      <c r="E36" s="39">
        <f t="shared" si="0"/>
        <v>3.5780744456206465E-2</v>
      </c>
    </row>
    <row r="37" spans="1:5" x14ac:dyDescent="0.35">
      <c r="A37" s="81" t="s">
        <v>126</v>
      </c>
      <c r="B37" s="31">
        <f>'C.1 Federal Expenditures'!$AO$24</f>
        <v>15763657</v>
      </c>
      <c r="C37" s="31">
        <f>'C.2 State Expenditures'!$AO$24</f>
        <v>87521</v>
      </c>
      <c r="D37" s="31">
        <f>'B. Total Expenditures'!$AO$24</f>
        <v>15851178</v>
      </c>
      <c r="E37" s="39">
        <f t="shared" si="0"/>
        <v>2.9063019612985401E-2</v>
      </c>
    </row>
    <row r="38" spans="1:5" x14ac:dyDescent="0.35">
      <c r="A38" s="81" t="s">
        <v>127</v>
      </c>
      <c r="B38" s="31">
        <f>'C.1 Federal Expenditures'!$AP$24</f>
        <v>3626017</v>
      </c>
      <c r="C38" s="31">
        <f>'C.2 State Expenditures'!$AP$24</f>
        <v>196325</v>
      </c>
      <c r="D38" s="31">
        <f>'B. Total Expenditures'!$AP$24</f>
        <v>3822342</v>
      </c>
      <c r="E38" s="39">
        <f t="shared" si="0"/>
        <v>7.0082362656919157E-3</v>
      </c>
    </row>
    <row r="39" spans="1:5" ht="15.5" x14ac:dyDescent="0.35">
      <c r="A39" s="80" t="s">
        <v>77</v>
      </c>
      <c r="B39" s="31">
        <f>'C.1 Federal Expenditures'!$AQ$24</f>
        <v>0</v>
      </c>
      <c r="C39" s="31">
        <f>'C.2 State Expenditures'!$AQ$24</f>
        <v>0</v>
      </c>
      <c r="D39" s="31">
        <f>'B. Total Expenditures'!$AQ$24</f>
        <v>0</v>
      </c>
      <c r="E39" s="39">
        <f t="shared" si="0"/>
        <v>0</v>
      </c>
    </row>
    <row r="40" spans="1:5" ht="15.5" x14ac:dyDescent="0.35">
      <c r="A40" s="73" t="s">
        <v>130</v>
      </c>
      <c r="B40" s="95">
        <f>'C.1 Federal Expenditures'!$AR$24</f>
        <v>262184035</v>
      </c>
      <c r="C40" s="95">
        <f>'C.2 State Expenditures'!$AR$24</f>
        <v>260388890</v>
      </c>
      <c r="D40" s="95">
        <f>'B. Total Expenditures'!$AR$24</f>
        <v>522572925</v>
      </c>
      <c r="E40" s="75">
        <f t="shared" si="0"/>
        <v>0.95813365848835641</v>
      </c>
    </row>
    <row r="41" spans="1:5" ht="15.5" x14ac:dyDescent="0.35">
      <c r="A41" s="80" t="s">
        <v>78</v>
      </c>
      <c r="B41" s="31">
        <f>'C.1 Federal Expenditures'!$C$24</f>
        <v>0</v>
      </c>
      <c r="C41" s="94"/>
      <c r="D41" s="31">
        <f>'B. Total Expenditures'!$C$24</f>
        <v>0</v>
      </c>
      <c r="E41" s="39">
        <f t="shared" si="0"/>
        <v>0</v>
      </c>
    </row>
    <row r="42" spans="1:5" ht="15.5" x14ac:dyDescent="0.35">
      <c r="A42" s="80" t="s">
        <v>192</v>
      </c>
      <c r="B42" s="31">
        <f>'C.1 Federal Expenditures'!$D$24</f>
        <v>22834201</v>
      </c>
      <c r="C42" s="94"/>
      <c r="D42" s="31">
        <f>'B. Total Expenditures'!$D$24</f>
        <v>22834201</v>
      </c>
      <c r="E42" s="39">
        <f t="shared" si="0"/>
        <v>4.1866341511643541E-2</v>
      </c>
    </row>
    <row r="43" spans="1:5" ht="15.5" x14ac:dyDescent="0.35">
      <c r="A43" s="82" t="s">
        <v>101</v>
      </c>
      <c r="B43" s="95">
        <f>B41+B42</f>
        <v>22834201</v>
      </c>
      <c r="C43" s="97"/>
      <c r="D43" s="95">
        <f>D41+D42</f>
        <v>22834201</v>
      </c>
      <c r="E43" s="75">
        <f t="shared" si="0"/>
        <v>4.1866341511643541E-2</v>
      </c>
    </row>
    <row r="44" spans="1:5" ht="15.5" x14ac:dyDescent="0.35">
      <c r="A44" s="73" t="s">
        <v>59</v>
      </c>
      <c r="B44" s="74">
        <f>SUM(B41,B42, B3,B6,B10,B14,B18,B19,B22,B23,B24,B25,B26,B27,B28,B29,B30,B34,B35, B39)</f>
        <v>285018236</v>
      </c>
      <c r="C44" s="74">
        <f>SUM(C41,C42,C3,C6,C10,C14,C18,C19,C22,C23,C24,C25,C26,C27,C28,C29,C30,C34,C35, C39)</f>
        <v>260388890</v>
      </c>
      <c r="D44" s="74">
        <f>B44+C44</f>
        <v>545407126</v>
      </c>
      <c r="E44" s="75">
        <f t="shared" si="0"/>
        <v>1</v>
      </c>
    </row>
    <row r="45" spans="1:5" ht="15.5" x14ac:dyDescent="0.35">
      <c r="A45" s="80" t="s">
        <v>128</v>
      </c>
      <c r="B45" s="31">
        <f>'C.1 Federal Expenditures'!$AS$24</f>
        <v>0</v>
      </c>
      <c r="C45" s="94"/>
      <c r="D45" s="31">
        <f>'B. Total Expenditures'!$AS$24</f>
        <v>0</v>
      </c>
      <c r="E45" s="96"/>
    </row>
    <row r="46" spans="1:5" ht="15.5" x14ac:dyDescent="0.35">
      <c r="A46" s="80" t="s">
        <v>129</v>
      </c>
      <c r="B46" s="31">
        <f>'C.1 Federal Expenditures'!$AT$24</f>
        <v>50758</v>
      </c>
      <c r="C46" s="94"/>
      <c r="D46" s="31">
        <f>'B. Total Expenditures'!$AT$24</f>
        <v>50758</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268</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Expenditures'!$G$25</f>
        <v>56391131</v>
      </c>
      <c r="C3" s="31">
        <f>'C.2 State Expenditures'!$G$25</f>
        <v>184392808</v>
      </c>
      <c r="D3" s="31">
        <f>'B. Total Expenditures'!$G$25</f>
        <v>240783939</v>
      </c>
      <c r="E3" s="39">
        <f t="shared" ref="E3:E44" si="0">D3/($D$44)</f>
        <v>0.20905041358998758</v>
      </c>
    </row>
    <row r="4" spans="1:5" ht="43.5" x14ac:dyDescent="0.35">
      <c r="A4" s="81" t="s">
        <v>103</v>
      </c>
      <c r="B4" s="31">
        <f>'C.1 Federal Expenditures'!$H$25</f>
        <v>56391131</v>
      </c>
      <c r="C4" s="31">
        <f>'C.2 State Expenditures'!$H$25</f>
        <v>184392808</v>
      </c>
      <c r="D4" s="31">
        <f>'B. Total Expenditures'!$H$25</f>
        <v>240783939</v>
      </c>
      <c r="E4" s="39">
        <f t="shared" si="0"/>
        <v>0.20905041358998758</v>
      </c>
    </row>
    <row r="5" spans="1:5" ht="43.5" x14ac:dyDescent="0.35">
      <c r="A5" s="81" t="s">
        <v>102</v>
      </c>
      <c r="B5" s="31">
        <f>'C.1 Federal Expenditures'!$I$25</f>
        <v>0</v>
      </c>
      <c r="C5" s="31">
        <f>'C.2 State Expenditures'!$I$25</f>
        <v>0</v>
      </c>
      <c r="D5" s="31">
        <f>'B. Total Expenditures'!$I$25</f>
        <v>0</v>
      </c>
      <c r="E5" s="39">
        <f t="shared" si="0"/>
        <v>0</v>
      </c>
    </row>
    <row r="6" spans="1:5" ht="31" x14ac:dyDescent="0.35">
      <c r="A6" s="80" t="s">
        <v>75</v>
      </c>
      <c r="B6" s="31">
        <f>'C.1 Federal Expenditures'!$J$25</f>
        <v>0</v>
      </c>
      <c r="C6" s="94"/>
      <c r="D6" s="31">
        <f>'B. Total Expenditures'!$J$25</f>
        <v>0</v>
      </c>
      <c r="E6" s="39">
        <f t="shared" si="0"/>
        <v>0</v>
      </c>
    </row>
    <row r="7" spans="1:5" x14ac:dyDescent="0.35">
      <c r="A7" s="81" t="s">
        <v>104</v>
      </c>
      <c r="B7" s="31">
        <f>'C.1 Federal Expenditures'!$K$25</f>
        <v>0</v>
      </c>
      <c r="C7" s="94"/>
      <c r="D7" s="31">
        <f>'B. Total Expenditures'!$K$25</f>
        <v>0</v>
      </c>
      <c r="E7" s="39">
        <f t="shared" si="0"/>
        <v>0</v>
      </c>
    </row>
    <row r="8" spans="1:5" x14ac:dyDescent="0.35">
      <c r="A8" s="81" t="s">
        <v>105</v>
      </c>
      <c r="B8" s="31">
        <f>'C.1 Federal Expenditures'!$L$25</f>
        <v>0</v>
      </c>
      <c r="C8" s="94"/>
      <c r="D8" s="31">
        <f>'B. Total Expenditures'!$L$25</f>
        <v>0</v>
      </c>
      <c r="E8" s="39">
        <f t="shared" si="0"/>
        <v>0</v>
      </c>
    </row>
    <row r="9" spans="1:5" ht="29" x14ac:dyDescent="0.35">
      <c r="A9" s="81" t="s">
        <v>106</v>
      </c>
      <c r="B9" s="31">
        <f>'C.1 Federal Expenditures'!$M$25</f>
        <v>0</v>
      </c>
      <c r="C9" s="94"/>
      <c r="D9" s="31">
        <f>'B. Total Expenditures'!$M$25</f>
        <v>0</v>
      </c>
      <c r="E9" s="39">
        <f t="shared" si="0"/>
        <v>0</v>
      </c>
    </row>
    <row r="10" spans="1:5" ht="31" x14ac:dyDescent="0.35">
      <c r="A10" s="80" t="s">
        <v>74</v>
      </c>
      <c r="B10" s="31">
        <f>'C.1 Federal Expenditures'!$N$25</f>
        <v>0</v>
      </c>
      <c r="C10" s="94"/>
      <c r="D10" s="31">
        <f>'B. Total Expenditures'!$N$25</f>
        <v>0</v>
      </c>
      <c r="E10" s="39">
        <f t="shared" si="0"/>
        <v>0</v>
      </c>
    </row>
    <row r="11" spans="1:5" x14ac:dyDescent="0.35">
      <c r="A11" s="81" t="s">
        <v>107</v>
      </c>
      <c r="B11" s="31">
        <f>'C.1 Federal Expenditures'!$O$25</f>
        <v>0</v>
      </c>
      <c r="C11" s="94"/>
      <c r="D11" s="31">
        <f>'B. Total Expenditures'!$O$25</f>
        <v>0</v>
      </c>
      <c r="E11" s="39">
        <f t="shared" si="0"/>
        <v>0</v>
      </c>
    </row>
    <row r="12" spans="1:5" x14ac:dyDescent="0.35">
      <c r="A12" s="81" t="s">
        <v>108</v>
      </c>
      <c r="B12" s="31">
        <f>'C.1 Federal Expenditures'!$P$25</f>
        <v>0</v>
      </c>
      <c r="C12" s="94"/>
      <c r="D12" s="31">
        <f>'B. Total Expenditures'!$P$25</f>
        <v>0</v>
      </c>
      <c r="E12" s="39">
        <f t="shared" si="0"/>
        <v>0</v>
      </c>
    </row>
    <row r="13" spans="1:5" ht="29" x14ac:dyDescent="0.35">
      <c r="A13" s="81" t="s">
        <v>109</v>
      </c>
      <c r="B13" s="31">
        <f>'C.1 Federal Expenditures'!$Q$25</f>
        <v>0</v>
      </c>
      <c r="C13" s="94"/>
      <c r="D13" s="31">
        <f>'B. Total Expenditures'!$Q$25</f>
        <v>0</v>
      </c>
      <c r="E13" s="39">
        <f t="shared" si="0"/>
        <v>0</v>
      </c>
    </row>
    <row r="14" spans="1:5" ht="31" x14ac:dyDescent="0.35">
      <c r="A14" s="80" t="s">
        <v>110</v>
      </c>
      <c r="B14" s="31">
        <f>'C.1 Federal Expenditures'!$R$25</f>
        <v>189774522</v>
      </c>
      <c r="C14" s="31">
        <f>'C.2 State Expenditures'!$R$25</f>
        <v>13739770</v>
      </c>
      <c r="D14" s="31">
        <f>'B. Total Expenditures'!$R$25</f>
        <v>203514292</v>
      </c>
      <c r="E14" s="39">
        <f t="shared" si="0"/>
        <v>0.17669262780053407</v>
      </c>
    </row>
    <row r="15" spans="1:5" x14ac:dyDescent="0.35">
      <c r="A15" s="81" t="s">
        <v>111</v>
      </c>
      <c r="B15" s="31">
        <f>'C.1 Federal Expenditures'!$S$25</f>
        <v>0</v>
      </c>
      <c r="C15" s="31">
        <f>'C.2 State Expenditures'!$S$25</f>
        <v>0</v>
      </c>
      <c r="D15" s="31">
        <f>'B. Total Expenditures'!$S$25</f>
        <v>0</v>
      </c>
      <c r="E15" s="39">
        <f t="shared" si="0"/>
        <v>0</v>
      </c>
    </row>
    <row r="16" spans="1:5" x14ac:dyDescent="0.35">
      <c r="A16" s="81" t="s">
        <v>112</v>
      </c>
      <c r="B16" s="31">
        <f>'C.1 Federal Expenditures'!$T$25</f>
        <v>189774522</v>
      </c>
      <c r="C16" s="31">
        <f>'C.2 State Expenditures'!$T$25</f>
        <v>5031822</v>
      </c>
      <c r="D16" s="31">
        <f>'B. Total Expenditures'!$T$25</f>
        <v>194806344</v>
      </c>
      <c r="E16" s="39">
        <f t="shared" si="0"/>
        <v>0.16913232233132208</v>
      </c>
    </row>
    <row r="17" spans="1:5" x14ac:dyDescent="0.35">
      <c r="A17" s="81" t="s">
        <v>113</v>
      </c>
      <c r="B17" s="31">
        <f>'C.1 Federal Expenditures'!$U$25</f>
        <v>0</v>
      </c>
      <c r="C17" s="31">
        <f>'C.2 State Expenditures'!$U$25</f>
        <v>8707948</v>
      </c>
      <c r="D17" s="31">
        <f>'B. Total Expenditures'!$U$25</f>
        <v>8707948</v>
      </c>
      <c r="E17" s="39">
        <f t="shared" si="0"/>
        <v>7.560305469211985E-3</v>
      </c>
    </row>
    <row r="18" spans="1:5" ht="15.5" x14ac:dyDescent="0.35">
      <c r="A18" s="80" t="s">
        <v>114</v>
      </c>
      <c r="B18" s="31">
        <f>'C.1 Federal Expenditures'!$V$25</f>
        <v>0</v>
      </c>
      <c r="C18" s="31">
        <f>'C.2 State Expenditures'!$V$25</f>
        <v>6555030</v>
      </c>
      <c r="D18" s="31">
        <f>'B. Total Expenditures'!$V$25</f>
        <v>6555030</v>
      </c>
      <c r="E18" s="39">
        <f t="shared" si="0"/>
        <v>5.6911259874138703E-3</v>
      </c>
    </row>
    <row r="19" spans="1:5" ht="15.5" x14ac:dyDescent="0.35">
      <c r="A19" s="80" t="s">
        <v>79</v>
      </c>
      <c r="B19" s="31">
        <f>'C.1 Federal Expenditures'!$W$25</f>
        <v>128877128</v>
      </c>
      <c r="C19" s="31">
        <f>'C.2 State Expenditures'!$W$25</f>
        <v>44973368</v>
      </c>
      <c r="D19" s="31">
        <f>'B. Total Expenditures'!$W$25</f>
        <v>173850496</v>
      </c>
      <c r="E19" s="39">
        <f t="shared" si="0"/>
        <v>0.15093829863637409</v>
      </c>
    </row>
    <row r="20" spans="1:5" ht="29" x14ac:dyDescent="0.35">
      <c r="A20" s="81" t="s">
        <v>116</v>
      </c>
      <c r="B20" s="31">
        <f>'C.1 Federal Expenditures'!$X$25</f>
        <v>128877128</v>
      </c>
      <c r="C20" s="31">
        <f>'C.2 State Expenditures'!$X$25</f>
        <v>44973368</v>
      </c>
      <c r="D20" s="31">
        <f>'B. Total Expenditures'!$X$25</f>
        <v>173850496</v>
      </c>
      <c r="E20" s="39">
        <f t="shared" si="0"/>
        <v>0.15093829863637409</v>
      </c>
    </row>
    <row r="21" spans="1:5" x14ac:dyDescent="0.35">
      <c r="A21" s="81" t="s">
        <v>115</v>
      </c>
      <c r="B21" s="31">
        <f>'C.1 Federal Expenditures'!$Y$25</f>
        <v>0</v>
      </c>
      <c r="C21" s="31">
        <f>'C.2 State Expenditures'!$Y$25</f>
        <v>0</v>
      </c>
      <c r="D21" s="31">
        <f>'B. Total Expenditures'!$Y$25</f>
        <v>0</v>
      </c>
      <c r="E21" s="39">
        <f t="shared" si="0"/>
        <v>0</v>
      </c>
    </row>
    <row r="22" spans="1:5" ht="31" x14ac:dyDescent="0.35">
      <c r="A22" s="80" t="s">
        <v>80</v>
      </c>
      <c r="B22" s="31">
        <f>'C.1 Federal Expenditures'!$Z$25</f>
        <v>0</v>
      </c>
      <c r="C22" s="31">
        <f>'C.2 State Expenditures'!$Z$25</f>
        <v>0</v>
      </c>
      <c r="D22" s="31">
        <f>'B. Total Expenditures'!$Z$25</f>
        <v>0</v>
      </c>
      <c r="E22" s="39">
        <f t="shared" si="0"/>
        <v>0</v>
      </c>
    </row>
    <row r="23" spans="1:5" ht="31" x14ac:dyDescent="0.35">
      <c r="A23" s="80" t="s">
        <v>76</v>
      </c>
      <c r="B23" s="31">
        <f>'C.1 Federal Expenditures'!$AA$25</f>
        <v>0</v>
      </c>
      <c r="C23" s="31">
        <f>'C.2 State Expenditures'!$AA$25</f>
        <v>220171915</v>
      </c>
      <c r="D23" s="31">
        <f>'B. Total Expenditures'!$AA$25</f>
        <v>220171915</v>
      </c>
      <c r="E23" s="39">
        <f t="shared" si="0"/>
        <v>0.19115490045891137</v>
      </c>
    </row>
    <row r="24" spans="1:5" ht="31" x14ac:dyDescent="0.35">
      <c r="A24" s="80" t="s">
        <v>81</v>
      </c>
      <c r="B24" s="31">
        <f>'C.1 Federal Expenditures'!$AB$25</f>
        <v>0</v>
      </c>
      <c r="C24" s="31">
        <f>'C.2 State Expenditures'!$AB$25</f>
        <v>0</v>
      </c>
      <c r="D24" s="31">
        <f>'B. Total Expenditures'!$AB$25</f>
        <v>0</v>
      </c>
      <c r="E24" s="39">
        <f t="shared" si="0"/>
        <v>0</v>
      </c>
    </row>
    <row r="25" spans="1:5" ht="15.5" x14ac:dyDescent="0.35">
      <c r="A25" s="80" t="s">
        <v>61</v>
      </c>
      <c r="B25" s="31">
        <f>'C.1 Federal Expenditures'!$AC$25</f>
        <v>0</v>
      </c>
      <c r="C25" s="31">
        <f>'C.2 State Expenditures'!$AC$25</f>
        <v>103343991</v>
      </c>
      <c r="D25" s="31">
        <f>'B. Total Expenditures'!$AC$25</f>
        <v>103343991</v>
      </c>
      <c r="E25" s="39">
        <f t="shared" si="0"/>
        <v>8.9724024577029424E-2</v>
      </c>
    </row>
    <row r="26" spans="1:5" ht="15.5" x14ac:dyDescent="0.35">
      <c r="A26" s="80" t="s">
        <v>117</v>
      </c>
      <c r="B26" s="31">
        <f>'C.1 Federal Expenditures'!$AD$25</f>
        <v>0</v>
      </c>
      <c r="C26" s="31">
        <f>'C.2 State Expenditures'!$AD$25</f>
        <v>14689697</v>
      </c>
      <c r="D26" s="31">
        <f>'B. Total Expenditures'!$AD$25</f>
        <v>14689697</v>
      </c>
      <c r="E26" s="39">
        <f t="shared" si="0"/>
        <v>1.2753704612173487E-2</v>
      </c>
    </row>
    <row r="27" spans="1:5" s="8" customFormat="1" ht="15.5" x14ac:dyDescent="0.35">
      <c r="A27" s="80" t="s">
        <v>118</v>
      </c>
      <c r="B27" s="31">
        <f>'C.1 Federal Expenditures'!$AE$25</f>
        <v>0</v>
      </c>
      <c r="C27" s="31">
        <f>'C.2 State Expenditures'!$AE$25</f>
        <v>0</v>
      </c>
      <c r="D27" s="31">
        <f>'B. Total Expenditures'!$AE$25</f>
        <v>0</v>
      </c>
      <c r="E27" s="39">
        <f t="shared" si="0"/>
        <v>0</v>
      </c>
    </row>
    <row r="28" spans="1:5" ht="31" x14ac:dyDescent="0.35">
      <c r="A28" s="80" t="s">
        <v>119</v>
      </c>
      <c r="B28" s="31">
        <f>'C.1 Federal Expenditures'!$AF$25</f>
        <v>0</v>
      </c>
      <c r="C28" s="31">
        <f>'C.2 State Expenditures'!$AF$25</f>
        <v>11839872</v>
      </c>
      <c r="D28" s="31">
        <f>'B. Total Expenditures'!$AF$25</f>
        <v>11839872</v>
      </c>
      <c r="E28" s="39">
        <f t="shared" si="0"/>
        <v>1.0279465269701868E-2</v>
      </c>
    </row>
    <row r="29" spans="1:5" ht="31" x14ac:dyDescent="0.35">
      <c r="A29" s="80" t="s">
        <v>82</v>
      </c>
      <c r="B29" s="31">
        <f>'C.1 Federal Expenditures'!$AG$25</f>
        <v>0</v>
      </c>
      <c r="C29" s="31">
        <f>'C.2 State Expenditures'!$AG$25</f>
        <v>0</v>
      </c>
      <c r="D29" s="31">
        <f>'B. Total Expenditures'!$AG$25</f>
        <v>0</v>
      </c>
      <c r="E29" s="39">
        <f t="shared" si="0"/>
        <v>0</v>
      </c>
    </row>
    <row r="30" spans="1:5" ht="15.5" x14ac:dyDescent="0.35">
      <c r="A30" s="80" t="s">
        <v>120</v>
      </c>
      <c r="B30" s="31">
        <f>'C.1 Federal Expenditures'!$AH$25</f>
        <v>0</v>
      </c>
      <c r="C30" s="31">
        <f>'C.2 State Expenditures'!$AH$25</f>
        <v>6558900</v>
      </c>
      <c r="D30" s="31">
        <f>'B. Total Expenditures'!$AH$25</f>
        <v>6558900</v>
      </c>
      <c r="E30" s="39">
        <f t="shared" si="0"/>
        <v>5.6944859503082115E-3</v>
      </c>
    </row>
    <row r="31" spans="1:5" ht="29" x14ac:dyDescent="0.35">
      <c r="A31" s="81" t="s">
        <v>121</v>
      </c>
      <c r="B31" s="31">
        <f>'C.1 Federal Expenditures'!$AI$25</f>
        <v>0</v>
      </c>
      <c r="C31" s="31">
        <f>'C.2 State Expenditures'!$AI$25</f>
        <v>6558900</v>
      </c>
      <c r="D31" s="31">
        <f>'B. Total Expenditures'!$AI$25</f>
        <v>6558900</v>
      </c>
      <c r="E31" s="39">
        <f t="shared" si="0"/>
        <v>5.6944859503082115E-3</v>
      </c>
    </row>
    <row r="32" spans="1:5" x14ac:dyDescent="0.35">
      <c r="A32" s="81" t="s">
        <v>122</v>
      </c>
      <c r="B32" s="31">
        <f>'C.1 Federal Expenditures'!$AJ$25</f>
        <v>0</v>
      </c>
      <c r="C32" s="31">
        <f>'C.2 State Expenditures'!$AJ$25</f>
        <v>0</v>
      </c>
      <c r="D32" s="31">
        <f>'B. Total Expenditures'!$AJ$25</f>
        <v>0</v>
      </c>
      <c r="E32" s="39">
        <f t="shared" si="0"/>
        <v>0</v>
      </c>
    </row>
    <row r="33" spans="1:5" x14ac:dyDescent="0.35">
      <c r="A33" s="81" t="s">
        <v>123</v>
      </c>
      <c r="B33" s="31">
        <f>'C.1 Federal Expenditures'!$AK$25</f>
        <v>0</v>
      </c>
      <c r="C33" s="31">
        <f>'C.2 State Expenditures'!$AK$25</f>
        <v>0</v>
      </c>
      <c r="D33" s="31">
        <f>'B. Total Expenditures'!$AK$25</f>
        <v>0</v>
      </c>
      <c r="E33" s="39">
        <f t="shared" si="0"/>
        <v>0</v>
      </c>
    </row>
    <row r="34" spans="1:5" ht="15.5" x14ac:dyDescent="0.35">
      <c r="A34" s="80" t="s">
        <v>124</v>
      </c>
      <c r="B34" s="31">
        <f>'C.1 Federal Expenditures'!$AL$25</f>
        <v>0</v>
      </c>
      <c r="C34" s="31">
        <f>'C.2 State Expenditures'!$AL$25</f>
        <v>0</v>
      </c>
      <c r="D34" s="31">
        <f>'B. Total Expenditures'!$AL$25</f>
        <v>0</v>
      </c>
      <c r="E34" s="39">
        <f t="shared" si="0"/>
        <v>0</v>
      </c>
    </row>
    <row r="35" spans="1:5" ht="15.5" x14ac:dyDescent="0.35">
      <c r="A35" s="80" t="s">
        <v>83</v>
      </c>
      <c r="B35" s="31">
        <f>'C.1 Federal Expenditures'!$AM$25</f>
        <v>0</v>
      </c>
      <c r="C35" s="31">
        <f>'C.2 State Expenditures'!$AM$25</f>
        <v>33134559</v>
      </c>
      <c r="D35" s="31">
        <f>'B. Total Expenditures'!$AM$25</f>
        <v>33134559</v>
      </c>
      <c r="E35" s="39">
        <f t="shared" si="0"/>
        <v>2.8767671514302477E-2</v>
      </c>
    </row>
    <row r="36" spans="1:5" x14ac:dyDescent="0.35">
      <c r="A36" s="81" t="s">
        <v>125</v>
      </c>
      <c r="B36" s="31">
        <f>'C.1 Federal Expenditures'!$AN$25</f>
        <v>0</v>
      </c>
      <c r="C36" s="31">
        <f>'C.2 State Expenditures'!$AN$25</f>
        <v>33134559</v>
      </c>
      <c r="D36" s="31">
        <f>'B. Total Expenditures'!$AN$25</f>
        <v>33134559</v>
      </c>
      <c r="E36" s="39">
        <f t="shared" si="0"/>
        <v>2.8767671514302477E-2</v>
      </c>
    </row>
    <row r="37" spans="1:5" x14ac:dyDescent="0.35">
      <c r="A37" s="81" t="s">
        <v>126</v>
      </c>
      <c r="B37" s="31">
        <f>'C.1 Federal Expenditures'!$AO$25</f>
        <v>0</v>
      </c>
      <c r="C37" s="31">
        <f>'C.2 State Expenditures'!$AO$25</f>
        <v>0</v>
      </c>
      <c r="D37" s="31">
        <f>'B. Total Expenditures'!$AO$25</f>
        <v>0</v>
      </c>
      <c r="E37" s="39">
        <f t="shared" si="0"/>
        <v>0</v>
      </c>
    </row>
    <row r="38" spans="1:5" x14ac:dyDescent="0.35">
      <c r="A38" s="81" t="s">
        <v>127</v>
      </c>
      <c r="B38" s="31">
        <f>'C.1 Federal Expenditures'!$AP$25</f>
        <v>0</v>
      </c>
      <c r="C38" s="31">
        <f>'C.2 State Expenditures'!$AP$25</f>
        <v>0</v>
      </c>
      <c r="D38" s="31">
        <f>'B. Total Expenditures'!$AP$25</f>
        <v>0</v>
      </c>
      <c r="E38" s="39">
        <f t="shared" si="0"/>
        <v>0</v>
      </c>
    </row>
    <row r="39" spans="1:5" ht="15.5" x14ac:dyDescent="0.35">
      <c r="A39" s="80" t="s">
        <v>77</v>
      </c>
      <c r="B39" s="31">
        <f>'C.1 Federal Expenditures'!$AQ$25</f>
        <v>0</v>
      </c>
      <c r="C39" s="31">
        <f>'C.2 State Expenditures'!$AQ$25</f>
        <v>0</v>
      </c>
      <c r="D39" s="31">
        <f>'B. Total Expenditures'!$AQ$25</f>
        <v>0</v>
      </c>
      <c r="E39" s="39">
        <f t="shared" si="0"/>
        <v>0</v>
      </c>
    </row>
    <row r="40" spans="1:5" ht="15.5" x14ac:dyDescent="0.35">
      <c r="A40" s="73" t="s">
        <v>130</v>
      </c>
      <c r="B40" s="95">
        <f>'C.1 Federal Expenditures'!$AR$25</f>
        <v>375042781</v>
      </c>
      <c r="C40" s="95">
        <f>'C.2 State Expenditures'!$AR$25</f>
        <v>639399910</v>
      </c>
      <c r="D40" s="95">
        <f>'B. Total Expenditures'!$AR$25</f>
        <v>1014442691</v>
      </c>
      <c r="E40" s="75">
        <f t="shared" si="0"/>
        <v>0.88074671839673646</v>
      </c>
    </row>
    <row r="41" spans="1:5" ht="15.5" x14ac:dyDescent="0.35">
      <c r="A41" s="80" t="s">
        <v>78</v>
      </c>
      <c r="B41" s="31">
        <f>'C.1 Federal Expenditures'!$C$25</f>
        <v>91570224</v>
      </c>
      <c r="C41" s="94"/>
      <c r="D41" s="31">
        <f>'B. Total Expenditures'!$C$25</f>
        <v>91570224</v>
      </c>
      <c r="E41" s="39">
        <f t="shared" si="0"/>
        <v>7.9501952161883216E-2</v>
      </c>
    </row>
    <row r="42" spans="1:5" ht="15.5" x14ac:dyDescent="0.35">
      <c r="A42" s="80" t="s">
        <v>192</v>
      </c>
      <c r="B42" s="31">
        <f>'C.1 Federal Expenditures'!$D$25</f>
        <v>45785519</v>
      </c>
      <c r="C42" s="94"/>
      <c r="D42" s="31">
        <f>'B. Total Expenditures'!$D$25</f>
        <v>45785519</v>
      </c>
      <c r="E42" s="39">
        <f t="shared" si="0"/>
        <v>3.9751329441380365E-2</v>
      </c>
    </row>
    <row r="43" spans="1:5" ht="15.5" x14ac:dyDescent="0.35">
      <c r="A43" s="82" t="s">
        <v>101</v>
      </c>
      <c r="B43" s="95">
        <f>B41+B42</f>
        <v>137355743</v>
      </c>
      <c r="C43" s="97"/>
      <c r="D43" s="95">
        <f>D41+D42</f>
        <v>137355743</v>
      </c>
      <c r="E43" s="75">
        <f t="shared" si="0"/>
        <v>0.11925328160326358</v>
      </c>
    </row>
    <row r="44" spans="1:5" ht="15.5" x14ac:dyDescent="0.35">
      <c r="A44" s="73" t="s">
        <v>59</v>
      </c>
      <c r="B44" s="74">
        <f>SUM(B41,B42, B3,B6,B10,B14,B18,B19,B22,B23,B24,B25,B26,B27,B28,B29,B30,B34,B35, B39)</f>
        <v>512398524</v>
      </c>
      <c r="C44" s="74">
        <f>SUM(C41,C42,C3,C6,C10,C14,C18,C19,C22,C23,C24,C25,C26,C27,C28,C29,C30,C34,C35, C39)</f>
        <v>639399910</v>
      </c>
      <c r="D44" s="74">
        <f>B44+C44</f>
        <v>1151798434</v>
      </c>
      <c r="E44" s="75">
        <f t="shared" si="0"/>
        <v>1</v>
      </c>
    </row>
    <row r="45" spans="1:5" ht="15.5" x14ac:dyDescent="0.35">
      <c r="A45" s="80" t="s">
        <v>128</v>
      </c>
      <c r="B45" s="31">
        <f>'C.1 Federal Expenditures'!$AS$25</f>
        <v>0</v>
      </c>
      <c r="C45" s="94"/>
      <c r="D45" s="31">
        <f>'B. Total Expenditures'!$AS$25</f>
        <v>0</v>
      </c>
      <c r="E45" s="96"/>
    </row>
    <row r="46" spans="1:5" ht="15.5" x14ac:dyDescent="0.35">
      <c r="A46" s="80" t="s">
        <v>129</v>
      </c>
      <c r="B46" s="31">
        <f>'C.1 Federal Expenditures'!$AT$25</f>
        <v>0</v>
      </c>
      <c r="C46" s="94"/>
      <c r="D46" s="31">
        <f>'B. Total Expenditures'!$AT$25</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267</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Expenditures'!$G$26</f>
        <v>119288018</v>
      </c>
      <c r="C3" s="31">
        <f>'C.2 State Expenditures'!$G$26</f>
        <v>10190371</v>
      </c>
      <c r="D3" s="31">
        <f>'B. Total Expenditures'!$G$26</f>
        <v>129478389</v>
      </c>
      <c r="E3" s="39">
        <f t="shared" ref="E3:E44" si="0">D3/($D$44)</f>
        <v>9.6584891850619747E-2</v>
      </c>
    </row>
    <row r="4" spans="1:5" ht="43.5" x14ac:dyDescent="0.35">
      <c r="A4" s="81" t="s">
        <v>103</v>
      </c>
      <c r="B4" s="31">
        <f>'C.1 Federal Expenditures'!$H$26</f>
        <v>57359643</v>
      </c>
      <c r="C4" s="31">
        <f>'C.2 State Expenditures'!$H$26</f>
        <v>10190371</v>
      </c>
      <c r="D4" s="31">
        <f>'B. Total Expenditures'!$H$26</f>
        <v>67550014</v>
      </c>
      <c r="E4" s="39">
        <f t="shared" si="0"/>
        <v>5.0389187316022675E-2</v>
      </c>
    </row>
    <row r="5" spans="1:5" ht="43.5" x14ac:dyDescent="0.35">
      <c r="A5" s="81" t="s">
        <v>102</v>
      </c>
      <c r="B5" s="31">
        <f>'C.1 Federal Expenditures'!$I$26</f>
        <v>61928375</v>
      </c>
      <c r="C5" s="31">
        <f>'C.2 State Expenditures'!$I$26</f>
        <v>0</v>
      </c>
      <c r="D5" s="31">
        <f>'B. Total Expenditures'!$I$26</f>
        <v>61928375</v>
      </c>
      <c r="E5" s="39">
        <f t="shared" si="0"/>
        <v>4.6195704534597072E-2</v>
      </c>
    </row>
    <row r="6" spans="1:5" ht="31" x14ac:dyDescent="0.35">
      <c r="A6" s="80" t="s">
        <v>75</v>
      </c>
      <c r="B6" s="31">
        <f>'C.1 Federal Expenditures'!$J$26</f>
        <v>19606321</v>
      </c>
      <c r="C6" s="94"/>
      <c r="D6" s="31">
        <f>'B. Total Expenditures'!$J$26</f>
        <v>19606321</v>
      </c>
      <c r="E6" s="39">
        <f t="shared" si="0"/>
        <v>1.4625408981367036E-2</v>
      </c>
    </row>
    <row r="7" spans="1:5" x14ac:dyDescent="0.35">
      <c r="A7" s="81" t="s">
        <v>104</v>
      </c>
      <c r="B7" s="31">
        <f>'C.1 Federal Expenditures'!$K$26</f>
        <v>19606321</v>
      </c>
      <c r="C7" s="94"/>
      <c r="D7" s="31">
        <f>'B. Total Expenditures'!$K$26</f>
        <v>19606321</v>
      </c>
      <c r="E7" s="39">
        <f t="shared" si="0"/>
        <v>1.4625408981367036E-2</v>
      </c>
    </row>
    <row r="8" spans="1:5" x14ac:dyDescent="0.35">
      <c r="A8" s="81" t="s">
        <v>105</v>
      </c>
      <c r="B8" s="31">
        <f>'C.1 Federal Expenditures'!$L$26</f>
        <v>0</v>
      </c>
      <c r="C8" s="94"/>
      <c r="D8" s="31">
        <f>'B. Total Expenditures'!$L$26</f>
        <v>0</v>
      </c>
      <c r="E8" s="39">
        <f t="shared" si="0"/>
        <v>0</v>
      </c>
    </row>
    <row r="9" spans="1:5" ht="29" x14ac:dyDescent="0.35">
      <c r="A9" s="81" t="s">
        <v>106</v>
      </c>
      <c r="B9" s="31">
        <f>'C.1 Federal Expenditures'!$M$26</f>
        <v>0</v>
      </c>
      <c r="C9" s="94"/>
      <c r="D9" s="31">
        <f>'B. Total Expenditures'!$M$26</f>
        <v>0</v>
      </c>
      <c r="E9" s="39">
        <f t="shared" si="0"/>
        <v>0</v>
      </c>
    </row>
    <row r="10" spans="1:5" ht="31" x14ac:dyDescent="0.35">
      <c r="A10" s="80" t="s">
        <v>74</v>
      </c>
      <c r="B10" s="31">
        <f>'C.1 Federal Expenditures'!$N$26</f>
        <v>164331</v>
      </c>
      <c r="C10" s="94"/>
      <c r="D10" s="31">
        <f>'B. Total Expenditures'!$N$26</f>
        <v>164331</v>
      </c>
      <c r="E10" s="39">
        <f t="shared" si="0"/>
        <v>1.2258332827035862E-4</v>
      </c>
    </row>
    <row r="11" spans="1:5" x14ac:dyDescent="0.35">
      <c r="A11" s="81" t="s">
        <v>107</v>
      </c>
      <c r="B11" s="31">
        <f>'C.1 Federal Expenditures'!$O$26</f>
        <v>0</v>
      </c>
      <c r="C11" s="94"/>
      <c r="D11" s="31">
        <f>'B. Total Expenditures'!$O$26</f>
        <v>0</v>
      </c>
      <c r="E11" s="39">
        <f t="shared" si="0"/>
        <v>0</v>
      </c>
    </row>
    <row r="12" spans="1:5" x14ac:dyDescent="0.35">
      <c r="A12" s="81" t="s">
        <v>108</v>
      </c>
      <c r="B12" s="31">
        <f>'C.1 Federal Expenditures'!$P$26</f>
        <v>0</v>
      </c>
      <c r="C12" s="94"/>
      <c r="D12" s="31">
        <f>'B. Total Expenditures'!$P$26</f>
        <v>0</v>
      </c>
      <c r="E12" s="39">
        <f t="shared" si="0"/>
        <v>0</v>
      </c>
    </row>
    <row r="13" spans="1:5" ht="29" x14ac:dyDescent="0.35">
      <c r="A13" s="81" t="s">
        <v>109</v>
      </c>
      <c r="B13" s="31">
        <f>'C.1 Federal Expenditures'!$Q$26</f>
        <v>164331</v>
      </c>
      <c r="C13" s="94"/>
      <c r="D13" s="31">
        <f>'B. Total Expenditures'!$Q$26</f>
        <v>164331</v>
      </c>
      <c r="E13" s="39">
        <f t="shared" si="0"/>
        <v>1.2258332827035862E-4</v>
      </c>
    </row>
    <row r="14" spans="1:5" ht="31" x14ac:dyDescent="0.35">
      <c r="A14" s="80" t="s">
        <v>110</v>
      </c>
      <c r="B14" s="31">
        <f>'C.1 Federal Expenditures'!$R$26</f>
        <v>1892454</v>
      </c>
      <c r="C14" s="31">
        <f>'C.2 State Expenditures'!$R$26</f>
        <v>65567</v>
      </c>
      <c r="D14" s="31">
        <f>'B. Total Expenditures'!$R$26</f>
        <v>1958021</v>
      </c>
      <c r="E14" s="39">
        <f t="shared" si="0"/>
        <v>1.4605931382590984E-3</v>
      </c>
    </row>
    <row r="15" spans="1:5" x14ac:dyDescent="0.35">
      <c r="A15" s="81" t="s">
        <v>111</v>
      </c>
      <c r="B15" s="31">
        <f>'C.1 Federal Expenditures'!$S$26</f>
        <v>352212</v>
      </c>
      <c r="C15" s="31">
        <f>'C.2 State Expenditures'!$S$26</f>
        <v>4297</v>
      </c>
      <c r="D15" s="31">
        <f>'B. Total Expenditures'!$S$26</f>
        <v>356509</v>
      </c>
      <c r="E15" s="39">
        <f t="shared" si="0"/>
        <v>2.6593923105401471E-4</v>
      </c>
    </row>
    <row r="16" spans="1:5" x14ac:dyDescent="0.35">
      <c r="A16" s="81" t="s">
        <v>112</v>
      </c>
      <c r="B16" s="31">
        <f>'C.1 Federal Expenditures'!$T$26</f>
        <v>1540242</v>
      </c>
      <c r="C16" s="31">
        <f>'C.2 State Expenditures'!$T$26</f>
        <v>61270</v>
      </c>
      <c r="D16" s="31">
        <f>'B. Total Expenditures'!$T$26</f>
        <v>1601512</v>
      </c>
      <c r="E16" s="39">
        <f t="shared" si="0"/>
        <v>1.1946539072050836E-3</v>
      </c>
    </row>
    <row r="17" spans="1:5" x14ac:dyDescent="0.35">
      <c r="A17" s="81" t="s">
        <v>113</v>
      </c>
      <c r="B17" s="31">
        <f>'C.1 Federal Expenditures'!$U$26</f>
        <v>0</v>
      </c>
      <c r="C17" s="31">
        <f>'C.2 State Expenditures'!$U$26</f>
        <v>0</v>
      </c>
      <c r="D17" s="31">
        <f>'B. Total Expenditures'!$U$26</f>
        <v>0</v>
      </c>
      <c r="E17" s="39">
        <f t="shared" si="0"/>
        <v>0</v>
      </c>
    </row>
    <row r="18" spans="1:5" ht="15.5" x14ac:dyDescent="0.35">
      <c r="A18" s="80" t="s">
        <v>114</v>
      </c>
      <c r="B18" s="31">
        <f>'C.1 Federal Expenditures'!$V$26</f>
        <v>42330027</v>
      </c>
      <c r="C18" s="31">
        <f>'C.2 State Expenditures'!$V$26</f>
        <v>4357008</v>
      </c>
      <c r="D18" s="31">
        <f>'B. Total Expenditures'!$V$26</f>
        <v>46687035</v>
      </c>
      <c r="E18" s="39">
        <f t="shared" si="0"/>
        <v>3.4826369567365401E-2</v>
      </c>
    </row>
    <row r="19" spans="1:5" ht="15.5" x14ac:dyDescent="0.35">
      <c r="A19" s="80" t="s">
        <v>79</v>
      </c>
      <c r="B19" s="31">
        <f>'C.1 Federal Expenditures'!$W$26</f>
        <v>0</v>
      </c>
      <c r="C19" s="31">
        <f>'C.2 State Expenditures'!$W$26</f>
        <v>210941789</v>
      </c>
      <c r="D19" s="31">
        <f>'B. Total Expenditures'!$W$26</f>
        <v>210941789</v>
      </c>
      <c r="E19" s="39">
        <f t="shared" si="0"/>
        <v>0.15735282184690488</v>
      </c>
    </row>
    <row r="20" spans="1:5" ht="29" x14ac:dyDescent="0.35">
      <c r="A20" s="81" t="s">
        <v>116</v>
      </c>
      <c r="B20" s="31">
        <f>'C.1 Federal Expenditures'!$X$26</f>
        <v>0</v>
      </c>
      <c r="C20" s="31">
        <f>'C.2 State Expenditures'!$X$26</f>
        <v>19529091</v>
      </c>
      <c r="D20" s="31">
        <f>'B. Total Expenditures'!$X$26</f>
        <v>19529091</v>
      </c>
      <c r="E20" s="39">
        <f t="shared" si="0"/>
        <v>1.4567798972042441E-2</v>
      </c>
    </row>
    <row r="21" spans="1:5" x14ac:dyDescent="0.35">
      <c r="A21" s="81" t="s">
        <v>115</v>
      </c>
      <c r="B21" s="31">
        <f>'C.1 Federal Expenditures'!$Y$26</f>
        <v>0</v>
      </c>
      <c r="C21" s="31">
        <f>'C.2 State Expenditures'!$Y$26</f>
        <v>191412698</v>
      </c>
      <c r="D21" s="31">
        <f>'B. Total Expenditures'!$Y$26</f>
        <v>191412698</v>
      </c>
      <c r="E21" s="39">
        <f t="shared" si="0"/>
        <v>0.14278502287486244</v>
      </c>
    </row>
    <row r="22" spans="1:5" ht="31" x14ac:dyDescent="0.35">
      <c r="A22" s="80" t="s">
        <v>80</v>
      </c>
      <c r="B22" s="31">
        <f>'C.1 Federal Expenditures'!$Z$26</f>
        <v>0</v>
      </c>
      <c r="C22" s="31">
        <f>'C.2 State Expenditures'!$Z$26</f>
        <v>0</v>
      </c>
      <c r="D22" s="31">
        <f>'B. Total Expenditures'!$Z$26</f>
        <v>0</v>
      </c>
      <c r="E22" s="39">
        <f t="shared" si="0"/>
        <v>0</v>
      </c>
    </row>
    <row r="23" spans="1:5" ht="31" x14ac:dyDescent="0.35">
      <c r="A23" s="80" t="s">
        <v>76</v>
      </c>
      <c r="B23" s="31">
        <f>'C.1 Federal Expenditures'!$AA$26</f>
        <v>0</v>
      </c>
      <c r="C23" s="31">
        <f>'C.2 State Expenditures'!$AA$26</f>
        <v>43518179</v>
      </c>
      <c r="D23" s="31">
        <f>'B. Total Expenditures'!$AA$26</f>
        <v>43518179</v>
      </c>
      <c r="E23" s="39">
        <f t="shared" si="0"/>
        <v>3.2462549501221481E-2</v>
      </c>
    </row>
    <row r="24" spans="1:5" ht="31" x14ac:dyDescent="0.35">
      <c r="A24" s="80" t="s">
        <v>81</v>
      </c>
      <c r="B24" s="31">
        <f>'C.1 Federal Expenditures'!$AB$26</f>
        <v>0</v>
      </c>
      <c r="C24" s="31">
        <f>'C.2 State Expenditures'!$AB$26</f>
        <v>0</v>
      </c>
      <c r="D24" s="31">
        <f>'B. Total Expenditures'!$AB$26</f>
        <v>0</v>
      </c>
      <c r="E24" s="39">
        <f t="shared" si="0"/>
        <v>0</v>
      </c>
    </row>
    <row r="25" spans="1:5" ht="15.5" x14ac:dyDescent="0.35">
      <c r="A25" s="80" t="s">
        <v>61</v>
      </c>
      <c r="B25" s="31">
        <f>'C.1 Federal Expenditures'!$AC$26</f>
        <v>14332578</v>
      </c>
      <c r="C25" s="31">
        <f>'C.2 State Expenditures'!$AC$26</f>
        <v>6151078</v>
      </c>
      <c r="D25" s="31">
        <f>'B. Total Expenditures'!$AC$26</f>
        <v>20483656</v>
      </c>
      <c r="E25" s="39">
        <f t="shared" si="0"/>
        <v>1.5279860328392703E-2</v>
      </c>
    </row>
    <row r="26" spans="1:5" ht="15.5" x14ac:dyDescent="0.35">
      <c r="A26" s="80" t="s">
        <v>117</v>
      </c>
      <c r="B26" s="31">
        <f>'C.1 Federal Expenditures'!$AD$26</f>
        <v>2442853</v>
      </c>
      <c r="C26" s="31">
        <f>'C.2 State Expenditures'!$AD$26</f>
        <v>0</v>
      </c>
      <c r="D26" s="31">
        <f>'B. Total Expenditures'!$AD$26</f>
        <v>2442853</v>
      </c>
      <c r="E26" s="39">
        <f t="shared" si="0"/>
        <v>1.8222553943883406E-3</v>
      </c>
    </row>
    <row r="27" spans="1:5" s="8" customFormat="1" ht="15.5" x14ac:dyDescent="0.35">
      <c r="A27" s="80" t="s">
        <v>118</v>
      </c>
      <c r="B27" s="31">
        <f>'C.1 Federal Expenditures'!$AE$26</f>
        <v>129966180</v>
      </c>
      <c r="C27" s="31">
        <f>'C.2 State Expenditures'!$AE$26</f>
        <v>240226458</v>
      </c>
      <c r="D27" s="31">
        <f>'B. Total Expenditures'!$AE$26</f>
        <v>370192638</v>
      </c>
      <c r="E27" s="39">
        <f t="shared" si="0"/>
        <v>0.27614659234851635</v>
      </c>
    </row>
    <row r="28" spans="1:5" ht="31" x14ac:dyDescent="0.35">
      <c r="A28" s="80" t="s">
        <v>119</v>
      </c>
      <c r="B28" s="31">
        <f>'C.1 Federal Expenditures'!$AF$26</f>
        <v>0</v>
      </c>
      <c r="C28" s="31">
        <f>'C.2 State Expenditures'!$AF$26</f>
        <v>0</v>
      </c>
      <c r="D28" s="31">
        <f>'B. Total Expenditures'!$AF$26</f>
        <v>0</v>
      </c>
      <c r="E28" s="39">
        <f t="shared" si="0"/>
        <v>0</v>
      </c>
    </row>
    <row r="29" spans="1:5" ht="31" x14ac:dyDescent="0.35">
      <c r="A29" s="80" t="s">
        <v>82</v>
      </c>
      <c r="B29" s="31">
        <f>'C.1 Federal Expenditures'!$AG$26</f>
        <v>0</v>
      </c>
      <c r="C29" s="31">
        <f>'C.2 State Expenditures'!$AG$26</f>
        <v>0</v>
      </c>
      <c r="D29" s="31">
        <f>'B. Total Expenditures'!$AG$26</f>
        <v>0</v>
      </c>
      <c r="E29" s="39">
        <f t="shared" si="0"/>
        <v>0</v>
      </c>
    </row>
    <row r="30" spans="1:5" ht="15.5" x14ac:dyDescent="0.35">
      <c r="A30" s="80" t="s">
        <v>120</v>
      </c>
      <c r="B30" s="31">
        <f>'C.1 Federal Expenditures'!$AH$26</f>
        <v>53008471</v>
      </c>
      <c r="C30" s="31">
        <f>'C.2 State Expenditures'!$AH$26</f>
        <v>6030402</v>
      </c>
      <c r="D30" s="31">
        <f>'B. Total Expenditures'!$AH$26</f>
        <v>59038873</v>
      </c>
      <c r="E30" s="39">
        <f t="shared" si="0"/>
        <v>4.4040269636715E-2</v>
      </c>
    </row>
    <row r="31" spans="1:5" ht="29" x14ac:dyDescent="0.35">
      <c r="A31" s="81" t="s">
        <v>121</v>
      </c>
      <c r="B31" s="31">
        <f>'C.1 Federal Expenditures'!$AI$26</f>
        <v>53008471</v>
      </c>
      <c r="C31" s="31">
        <f>'C.2 State Expenditures'!$AI$26</f>
        <v>6030402</v>
      </c>
      <c r="D31" s="31">
        <f>'B. Total Expenditures'!$AI$26</f>
        <v>59038873</v>
      </c>
      <c r="E31" s="39">
        <f t="shared" si="0"/>
        <v>4.4040269636715E-2</v>
      </c>
    </row>
    <row r="32" spans="1:5" x14ac:dyDescent="0.35">
      <c r="A32" s="81" t="s">
        <v>122</v>
      </c>
      <c r="B32" s="31">
        <f>'C.1 Federal Expenditures'!$AJ$26</f>
        <v>0</v>
      </c>
      <c r="C32" s="31">
        <f>'C.2 State Expenditures'!$AJ$26</f>
        <v>0</v>
      </c>
      <c r="D32" s="31">
        <f>'B. Total Expenditures'!$AJ$26</f>
        <v>0</v>
      </c>
      <c r="E32" s="39">
        <f t="shared" si="0"/>
        <v>0</v>
      </c>
    </row>
    <row r="33" spans="1:5" x14ac:dyDescent="0.35">
      <c r="A33" s="81" t="s">
        <v>123</v>
      </c>
      <c r="B33" s="31">
        <f>'C.1 Federal Expenditures'!$AK$26</f>
        <v>0</v>
      </c>
      <c r="C33" s="31">
        <f>'C.2 State Expenditures'!$AK$26</f>
        <v>0</v>
      </c>
      <c r="D33" s="31">
        <f>'B. Total Expenditures'!$AK$26</f>
        <v>0</v>
      </c>
      <c r="E33" s="39">
        <f t="shared" si="0"/>
        <v>0</v>
      </c>
    </row>
    <row r="34" spans="1:5" ht="15.5" x14ac:dyDescent="0.35">
      <c r="A34" s="80" t="s">
        <v>124</v>
      </c>
      <c r="B34" s="31">
        <f>'C.1 Federal Expenditures'!$AL$26</f>
        <v>0</v>
      </c>
      <c r="C34" s="31">
        <f>'C.2 State Expenditures'!$AL$26</f>
        <v>0</v>
      </c>
      <c r="D34" s="31">
        <f>'B. Total Expenditures'!$AL$26</f>
        <v>0</v>
      </c>
      <c r="E34" s="39">
        <f t="shared" si="0"/>
        <v>0</v>
      </c>
    </row>
    <row r="35" spans="1:5" ht="15.5" x14ac:dyDescent="0.35">
      <c r="A35" s="80" t="s">
        <v>83</v>
      </c>
      <c r="B35" s="31">
        <f>'C.1 Federal Expenditures'!$AM$26</f>
        <v>309975543</v>
      </c>
      <c r="C35" s="31">
        <f>'C.2 State Expenditures'!$AM$26</f>
        <v>41308312</v>
      </c>
      <c r="D35" s="31">
        <f>'B. Total Expenditures'!$AM$26</f>
        <v>351283855</v>
      </c>
      <c r="E35" s="39">
        <f t="shared" si="0"/>
        <v>0.26204151446496438</v>
      </c>
    </row>
    <row r="36" spans="1:5" x14ac:dyDescent="0.35">
      <c r="A36" s="81" t="s">
        <v>125</v>
      </c>
      <c r="B36" s="31">
        <f>'C.1 Federal Expenditures'!$AN$26</f>
        <v>40844707</v>
      </c>
      <c r="C36" s="31">
        <f>'C.2 State Expenditures'!$AN$26</f>
        <v>8792272</v>
      </c>
      <c r="D36" s="31">
        <f>'B. Total Expenditures'!$AN$26</f>
        <v>49636979</v>
      </c>
      <c r="E36" s="39">
        <f t="shared" si="0"/>
        <v>3.702689140275358E-2</v>
      </c>
    </row>
    <row r="37" spans="1:5" x14ac:dyDescent="0.35">
      <c r="A37" s="81" t="s">
        <v>126</v>
      </c>
      <c r="B37" s="31">
        <f>'C.1 Federal Expenditures'!$AO$26</f>
        <v>265476646</v>
      </c>
      <c r="C37" s="31">
        <f>'C.2 State Expenditures'!$AO$26</f>
        <v>32453548</v>
      </c>
      <c r="D37" s="31">
        <f>'B. Total Expenditures'!$AO$26</f>
        <v>297930194</v>
      </c>
      <c r="E37" s="39">
        <f t="shared" si="0"/>
        <v>0.2222421501284215</v>
      </c>
    </row>
    <row r="38" spans="1:5" x14ac:dyDescent="0.35">
      <c r="A38" s="81" t="s">
        <v>127</v>
      </c>
      <c r="B38" s="31">
        <f>'C.1 Federal Expenditures'!$AP$26</f>
        <v>3654190</v>
      </c>
      <c r="C38" s="31">
        <f>'C.2 State Expenditures'!$AP$26</f>
        <v>62492</v>
      </c>
      <c r="D38" s="31">
        <f>'B. Total Expenditures'!$AP$26</f>
        <v>3716682</v>
      </c>
      <c r="E38" s="39">
        <f t="shared" si="0"/>
        <v>2.7724729337893221E-3</v>
      </c>
    </row>
    <row r="39" spans="1:5" ht="15.5" x14ac:dyDescent="0.35">
      <c r="A39" s="80" t="s">
        <v>77</v>
      </c>
      <c r="B39" s="31">
        <f>'C.1 Federal Expenditures'!$AQ$26</f>
        <v>0</v>
      </c>
      <c r="C39" s="31">
        <f>'C.2 State Expenditures'!$AQ$26</f>
        <v>0</v>
      </c>
      <c r="D39" s="31">
        <f>'B. Total Expenditures'!$AQ$26</f>
        <v>0</v>
      </c>
      <c r="E39" s="39">
        <f t="shared" si="0"/>
        <v>0</v>
      </c>
    </row>
    <row r="40" spans="1:5" ht="15.5" x14ac:dyDescent="0.35">
      <c r="A40" s="73" t="s">
        <v>130</v>
      </c>
      <c r="B40" s="95">
        <f>'C.1 Federal Expenditures'!$AR$26</f>
        <v>693006776</v>
      </c>
      <c r="C40" s="95">
        <f>'C.2 State Expenditures'!$AR$26</f>
        <v>562789164</v>
      </c>
      <c r="D40" s="95">
        <f>'B. Total Expenditures'!$AR$26</f>
        <v>1255795940</v>
      </c>
      <c r="E40" s="75">
        <f t="shared" si="0"/>
        <v>0.93676571038698475</v>
      </c>
    </row>
    <row r="41" spans="1:5" ht="15.5" x14ac:dyDescent="0.35">
      <c r="A41" s="80" t="s">
        <v>78</v>
      </c>
      <c r="B41" s="31">
        <f>'C.1 Federal Expenditures'!$C$26</f>
        <v>7490298</v>
      </c>
      <c r="C41" s="94"/>
      <c r="D41" s="31">
        <f>'B. Total Expenditures'!$C$26</f>
        <v>7490298</v>
      </c>
      <c r="E41" s="39">
        <f t="shared" si="0"/>
        <v>5.5874159992747004E-3</v>
      </c>
    </row>
    <row r="42" spans="1:5" ht="15.5" x14ac:dyDescent="0.35">
      <c r="A42" s="80" t="s">
        <v>192</v>
      </c>
      <c r="B42" s="31">
        <f>'C.1 Federal Expenditures'!$D$26</f>
        <v>77279419</v>
      </c>
      <c r="C42" s="94"/>
      <c r="D42" s="31">
        <f>'B. Total Expenditures'!$D$26</f>
        <v>77279419</v>
      </c>
      <c r="E42" s="39">
        <f t="shared" si="0"/>
        <v>5.7646873613740504E-2</v>
      </c>
    </row>
    <row r="43" spans="1:5" ht="15.5" x14ac:dyDescent="0.35">
      <c r="A43" s="82" t="s">
        <v>101</v>
      </c>
      <c r="B43" s="95">
        <f>B41+B42</f>
        <v>84769717</v>
      </c>
      <c r="C43" s="97"/>
      <c r="D43" s="95">
        <f>D41+D42</f>
        <v>84769717</v>
      </c>
      <c r="E43" s="75">
        <f t="shared" si="0"/>
        <v>6.3234289613015207E-2</v>
      </c>
    </row>
    <row r="44" spans="1:5" ht="15.5" x14ac:dyDescent="0.35">
      <c r="A44" s="73" t="s">
        <v>59</v>
      </c>
      <c r="B44" s="74">
        <f>SUM(B41,B42, B3,B6,B10,B14,B18,B19,B22,B23,B24,B25,B26,B27,B28,B29,B30,B34,B35, B39)</f>
        <v>777776493</v>
      </c>
      <c r="C44" s="74">
        <f>SUM(C41,C42,C3,C6,C10,C14,C18,C19,C22,C23,C24,C25,C26,C27,C28,C29,C30,C34,C35, C39)</f>
        <v>562789164</v>
      </c>
      <c r="D44" s="74">
        <f>B44+C44</f>
        <v>1340565657</v>
      </c>
      <c r="E44" s="75">
        <f t="shared" si="0"/>
        <v>1</v>
      </c>
    </row>
    <row r="45" spans="1:5" ht="15.5" x14ac:dyDescent="0.35">
      <c r="A45" s="80" t="s">
        <v>128</v>
      </c>
      <c r="B45" s="31">
        <f>'C.1 Federal Expenditures'!$AS$26</f>
        <v>0</v>
      </c>
      <c r="C45" s="94"/>
      <c r="D45" s="31">
        <f>'B. Total Expenditures'!$AS$26</f>
        <v>0</v>
      </c>
      <c r="E45" s="96"/>
    </row>
    <row r="46" spans="1:5" ht="15.5" x14ac:dyDescent="0.35">
      <c r="A46" s="80" t="s">
        <v>129</v>
      </c>
      <c r="B46" s="31">
        <f>'C.1 Federal Expenditures'!$AT$26</f>
        <v>94231079</v>
      </c>
      <c r="C46" s="94"/>
      <c r="D46" s="31">
        <f>'B. Total Expenditures'!$AT$26</f>
        <v>94231079</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266</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Expenditures'!$G$27</f>
        <v>57313100</v>
      </c>
      <c r="C3" s="31">
        <f>'C.2 State Expenditures'!$G$27</f>
        <v>36650168</v>
      </c>
      <c r="D3" s="31">
        <f>'B. Total Expenditures'!$G$27</f>
        <v>93963268</v>
      </c>
      <c r="E3" s="39">
        <f t="shared" ref="E3:E44" si="0">D3/($D$44)</f>
        <v>0.16410953943346177</v>
      </c>
    </row>
    <row r="4" spans="1:5" ht="43.5" x14ac:dyDescent="0.35">
      <c r="A4" s="81" t="s">
        <v>103</v>
      </c>
      <c r="B4" s="31">
        <f>'C.1 Federal Expenditures'!$H$27</f>
        <v>57313100</v>
      </c>
      <c r="C4" s="31">
        <f>'C.2 State Expenditures'!$H$27</f>
        <v>36650168</v>
      </c>
      <c r="D4" s="31">
        <f>'B. Total Expenditures'!$H$27</f>
        <v>93963268</v>
      </c>
      <c r="E4" s="39">
        <f t="shared" si="0"/>
        <v>0.16410953943346177</v>
      </c>
    </row>
    <row r="5" spans="1:5" ht="43.5" x14ac:dyDescent="0.35">
      <c r="A5" s="81" t="s">
        <v>102</v>
      </c>
      <c r="B5" s="31">
        <f>'C.1 Federal Expenditures'!$I$27</f>
        <v>0</v>
      </c>
      <c r="C5" s="31">
        <f>'C.2 State Expenditures'!$I$27</f>
        <v>0</v>
      </c>
      <c r="D5" s="31">
        <f>'B. Total Expenditures'!$I$27</f>
        <v>0</v>
      </c>
      <c r="E5" s="39">
        <f t="shared" si="0"/>
        <v>0</v>
      </c>
    </row>
    <row r="6" spans="1:5" ht="31" x14ac:dyDescent="0.35">
      <c r="A6" s="80" t="s">
        <v>75</v>
      </c>
      <c r="B6" s="31">
        <f>'C.1 Federal Expenditures'!$J$27</f>
        <v>0</v>
      </c>
      <c r="C6" s="94"/>
      <c r="D6" s="31">
        <f>'B. Total Expenditures'!$J$27</f>
        <v>0</v>
      </c>
      <c r="E6" s="39">
        <f t="shared" si="0"/>
        <v>0</v>
      </c>
    </row>
    <row r="7" spans="1:5" x14ac:dyDescent="0.35">
      <c r="A7" s="81" t="s">
        <v>104</v>
      </c>
      <c r="B7" s="31">
        <f>'C.1 Federal Expenditures'!$K$27</f>
        <v>0</v>
      </c>
      <c r="C7" s="94"/>
      <c r="D7" s="31">
        <f>'B. Total Expenditures'!$K$27</f>
        <v>0</v>
      </c>
      <c r="E7" s="39">
        <f t="shared" si="0"/>
        <v>0</v>
      </c>
    </row>
    <row r="8" spans="1:5" x14ac:dyDescent="0.35">
      <c r="A8" s="81" t="s">
        <v>105</v>
      </c>
      <c r="B8" s="31">
        <f>'C.1 Federal Expenditures'!$L$27</f>
        <v>0</v>
      </c>
      <c r="C8" s="94"/>
      <c r="D8" s="31">
        <f>'B. Total Expenditures'!$L$27</f>
        <v>0</v>
      </c>
      <c r="E8" s="39">
        <f t="shared" si="0"/>
        <v>0</v>
      </c>
    </row>
    <row r="9" spans="1:5" ht="29" x14ac:dyDescent="0.35">
      <c r="A9" s="81" t="s">
        <v>106</v>
      </c>
      <c r="B9" s="31">
        <f>'C.1 Federal Expenditures'!$M$27</f>
        <v>0</v>
      </c>
      <c r="C9" s="94"/>
      <c r="D9" s="31">
        <f>'B. Total Expenditures'!$M$27</f>
        <v>0</v>
      </c>
      <c r="E9" s="39">
        <f t="shared" si="0"/>
        <v>0</v>
      </c>
    </row>
    <row r="10" spans="1:5" ht="31" x14ac:dyDescent="0.35">
      <c r="A10" s="80" t="s">
        <v>74</v>
      </c>
      <c r="B10" s="31">
        <f>'C.1 Federal Expenditures'!$N$27</f>
        <v>0</v>
      </c>
      <c r="C10" s="94"/>
      <c r="D10" s="31">
        <f>'B. Total Expenditures'!$N$27</f>
        <v>0</v>
      </c>
      <c r="E10" s="39">
        <f t="shared" si="0"/>
        <v>0</v>
      </c>
    </row>
    <row r="11" spans="1:5" x14ac:dyDescent="0.35">
      <c r="A11" s="81" t="s">
        <v>107</v>
      </c>
      <c r="B11" s="31">
        <f>'C.1 Federal Expenditures'!$O$27</f>
        <v>0</v>
      </c>
      <c r="C11" s="94"/>
      <c r="D11" s="31">
        <f>'B. Total Expenditures'!$O$27</f>
        <v>0</v>
      </c>
      <c r="E11" s="39">
        <f t="shared" si="0"/>
        <v>0</v>
      </c>
    </row>
    <row r="12" spans="1:5" x14ac:dyDescent="0.35">
      <c r="A12" s="81" t="s">
        <v>108</v>
      </c>
      <c r="B12" s="31">
        <f>'C.1 Federal Expenditures'!$P$27</f>
        <v>0</v>
      </c>
      <c r="C12" s="94"/>
      <c r="D12" s="31">
        <f>'B. Total Expenditures'!$P$27</f>
        <v>0</v>
      </c>
      <c r="E12" s="39">
        <f t="shared" si="0"/>
        <v>0</v>
      </c>
    </row>
    <row r="13" spans="1:5" ht="29" x14ac:dyDescent="0.35">
      <c r="A13" s="81" t="s">
        <v>109</v>
      </c>
      <c r="B13" s="31">
        <f>'C.1 Federal Expenditures'!$Q$27</f>
        <v>0</v>
      </c>
      <c r="C13" s="94"/>
      <c r="D13" s="31">
        <f>'B. Total Expenditures'!$Q$27</f>
        <v>0</v>
      </c>
      <c r="E13" s="39">
        <f t="shared" si="0"/>
        <v>0</v>
      </c>
    </row>
    <row r="14" spans="1:5" ht="31" x14ac:dyDescent="0.35">
      <c r="A14" s="80" t="s">
        <v>110</v>
      </c>
      <c r="B14" s="31">
        <f>'C.1 Federal Expenditures'!$R$27</f>
        <v>45400844</v>
      </c>
      <c r="C14" s="31">
        <f>'C.2 State Expenditures'!$R$27</f>
        <v>7550156</v>
      </c>
      <c r="D14" s="31">
        <f>'B. Total Expenditures'!$R$27</f>
        <v>52951000</v>
      </c>
      <c r="E14" s="39">
        <f t="shared" si="0"/>
        <v>9.248043844687516E-2</v>
      </c>
    </row>
    <row r="15" spans="1:5" x14ac:dyDescent="0.35">
      <c r="A15" s="81" t="s">
        <v>111</v>
      </c>
      <c r="B15" s="31">
        <f>'C.1 Federal Expenditures'!$S$27</f>
        <v>0</v>
      </c>
      <c r="C15" s="31">
        <f>'C.2 State Expenditures'!$S$27</f>
        <v>0</v>
      </c>
      <c r="D15" s="31">
        <f>'B. Total Expenditures'!$S$27</f>
        <v>0</v>
      </c>
      <c r="E15" s="39">
        <f t="shared" si="0"/>
        <v>0</v>
      </c>
    </row>
    <row r="16" spans="1:5" x14ac:dyDescent="0.35">
      <c r="A16" s="81" t="s">
        <v>112</v>
      </c>
      <c r="B16" s="31">
        <f>'C.1 Federal Expenditures'!$T$27</f>
        <v>351467</v>
      </c>
      <c r="C16" s="31">
        <f>'C.2 State Expenditures'!$T$27</f>
        <v>0</v>
      </c>
      <c r="D16" s="31">
        <f>'B. Total Expenditures'!$T$27</f>
        <v>351467</v>
      </c>
      <c r="E16" s="39">
        <f t="shared" si="0"/>
        <v>6.1384718437060433E-4</v>
      </c>
    </row>
    <row r="17" spans="1:5" x14ac:dyDescent="0.35">
      <c r="A17" s="81" t="s">
        <v>113</v>
      </c>
      <c r="B17" s="31">
        <f>'C.1 Federal Expenditures'!$U$27</f>
        <v>45049377</v>
      </c>
      <c r="C17" s="31">
        <f>'C.2 State Expenditures'!$U$27</f>
        <v>7550156</v>
      </c>
      <c r="D17" s="31">
        <f>'B. Total Expenditures'!$U$27</f>
        <v>52599533</v>
      </c>
      <c r="E17" s="39">
        <f t="shared" si="0"/>
        <v>9.1866591262504557E-2</v>
      </c>
    </row>
    <row r="18" spans="1:5" ht="15.5" x14ac:dyDescent="0.35">
      <c r="A18" s="80" t="s">
        <v>114</v>
      </c>
      <c r="B18" s="31">
        <f>'C.1 Federal Expenditures'!$V$27</f>
        <v>1585091</v>
      </c>
      <c r="C18" s="31">
        <f>'C.2 State Expenditures'!$V$27</f>
        <v>0</v>
      </c>
      <c r="D18" s="31">
        <f>'B. Total Expenditures'!$V$27</f>
        <v>1585091</v>
      </c>
      <c r="E18" s="39">
        <f t="shared" si="0"/>
        <v>2.7684068413853522E-3</v>
      </c>
    </row>
    <row r="19" spans="1:5" ht="15.5" x14ac:dyDescent="0.35">
      <c r="A19" s="80" t="s">
        <v>79</v>
      </c>
      <c r="B19" s="31">
        <f>'C.1 Federal Expenditures'!$W$27</f>
        <v>0</v>
      </c>
      <c r="C19" s="31">
        <f>'C.2 State Expenditures'!$W$27</f>
        <v>112907456</v>
      </c>
      <c r="D19" s="31">
        <f>'B. Total Expenditures'!$W$27</f>
        <v>112907456</v>
      </c>
      <c r="E19" s="39">
        <f t="shared" si="0"/>
        <v>0.19719610649093058</v>
      </c>
    </row>
    <row r="20" spans="1:5" ht="29" x14ac:dyDescent="0.35">
      <c r="A20" s="81" t="s">
        <v>116</v>
      </c>
      <c r="B20" s="31">
        <f>'C.1 Federal Expenditures'!$X$27</f>
        <v>0</v>
      </c>
      <c r="C20" s="31">
        <f>'C.2 State Expenditures'!$X$27</f>
        <v>107207456</v>
      </c>
      <c r="D20" s="31">
        <f>'B. Total Expenditures'!$X$27</f>
        <v>107207456</v>
      </c>
      <c r="E20" s="39">
        <f t="shared" si="0"/>
        <v>0.18724089319661719</v>
      </c>
    </row>
    <row r="21" spans="1:5" x14ac:dyDescent="0.35">
      <c r="A21" s="81" t="s">
        <v>115</v>
      </c>
      <c r="B21" s="31">
        <f>'C.1 Federal Expenditures'!$Y$27</f>
        <v>0</v>
      </c>
      <c r="C21" s="31">
        <f>'C.2 State Expenditures'!$Y$27</f>
        <v>5700000</v>
      </c>
      <c r="D21" s="31">
        <f>'B. Total Expenditures'!$Y$27</f>
        <v>5700000</v>
      </c>
      <c r="E21" s="39">
        <f t="shared" si="0"/>
        <v>9.9552132943133923E-3</v>
      </c>
    </row>
    <row r="22" spans="1:5" ht="31" x14ac:dyDescent="0.35">
      <c r="A22" s="80" t="s">
        <v>80</v>
      </c>
      <c r="B22" s="31">
        <f>'C.1 Federal Expenditures'!$Z$27</f>
        <v>0</v>
      </c>
      <c r="C22" s="31">
        <f>'C.2 State Expenditures'!$Z$27</f>
        <v>0</v>
      </c>
      <c r="D22" s="31">
        <f>'B. Total Expenditures'!$Z$27</f>
        <v>0</v>
      </c>
      <c r="E22" s="39">
        <f t="shared" si="0"/>
        <v>0</v>
      </c>
    </row>
    <row r="23" spans="1:5" ht="31" x14ac:dyDescent="0.35">
      <c r="A23" s="80" t="s">
        <v>76</v>
      </c>
      <c r="B23" s="31">
        <f>'C.1 Federal Expenditures'!$AA$27</f>
        <v>0</v>
      </c>
      <c r="C23" s="31">
        <f>'C.2 State Expenditures'!$AA$27</f>
        <v>170906698</v>
      </c>
      <c r="D23" s="31">
        <f>'B. Total Expenditures'!$AA$27</f>
        <v>170906698</v>
      </c>
      <c r="E23" s="39">
        <f t="shared" si="0"/>
        <v>0.2984934442134744</v>
      </c>
    </row>
    <row r="24" spans="1:5" ht="31" x14ac:dyDescent="0.35">
      <c r="A24" s="80" t="s">
        <v>81</v>
      </c>
      <c r="B24" s="31">
        <f>'C.1 Federal Expenditures'!$AB$27</f>
        <v>0</v>
      </c>
      <c r="C24" s="31">
        <f>'C.2 State Expenditures'!$AB$27</f>
        <v>6970062</v>
      </c>
      <c r="D24" s="31">
        <f>'B. Total Expenditures'!$AB$27</f>
        <v>6970062</v>
      </c>
      <c r="E24" s="39">
        <f t="shared" si="0"/>
        <v>1.2173412962208524E-2</v>
      </c>
    </row>
    <row r="25" spans="1:5" ht="15.5" x14ac:dyDescent="0.35">
      <c r="A25" s="80" t="s">
        <v>61</v>
      </c>
      <c r="B25" s="31">
        <f>'C.1 Federal Expenditures'!$AC$27</f>
        <v>22323206</v>
      </c>
      <c r="C25" s="31">
        <f>'C.2 State Expenditures'!$AC$27</f>
        <v>231024</v>
      </c>
      <c r="D25" s="31">
        <f>'B. Total Expenditures'!$AC$27</f>
        <v>22554230</v>
      </c>
      <c r="E25" s="39">
        <f t="shared" si="0"/>
        <v>3.939160883140385E-2</v>
      </c>
    </row>
    <row r="26" spans="1:5" ht="15.5" x14ac:dyDescent="0.35">
      <c r="A26" s="80" t="s">
        <v>117</v>
      </c>
      <c r="B26" s="31">
        <f>'C.1 Federal Expenditures'!$AD$27</f>
        <v>0</v>
      </c>
      <c r="C26" s="31">
        <f>'C.2 State Expenditures'!$AD$27</f>
        <v>0</v>
      </c>
      <c r="D26" s="31">
        <f>'B. Total Expenditures'!$AD$27</f>
        <v>0</v>
      </c>
      <c r="E26" s="39">
        <f t="shared" si="0"/>
        <v>0</v>
      </c>
    </row>
    <row r="27" spans="1:5" s="8" customFormat="1" ht="15.5" x14ac:dyDescent="0.35">
      <c r="A27" s="80" t="s">
        <v>118</v>
      </c>
      <c r="B27" s="31">
        <f>'C.1 Federal Expenditures'!$AE$27</f>
        <v>0</v>
      </c>
      <c r="C27" s="31">
        <f>'C.2 State Expenditures'!$AE$27</f>
        <v>0</v>
      </c>
      <c r="D27" s="31">
        <f>'B. Total Expenditures'!$AE$27</f>
        <v>0</v>
      </c>
      <c r="E27" s="39">
        <f t="shared" si="0"/>
        <v>0</v>
      </c>
    </row>
    <row r="28" spans="1:5" ht="31" x14ac:dyDescent="0.35">
      <c r="A28" s="80" t="s">
        <v>119</v>
      </c>
      <c r="B28" s="31">
        <f>'C.1 Federal Expenditures'!$AF$27</f>
        <v>1824896</v>
      </c>
      <c r="C28" s="31">
        <f>'C.2 State Expenditures'!$AF$27</f>
        <v>0</v>
      </c>
      <c r="D28" s="31">
        <f>'B. Total Expenditures'!$AF$27</f>
        <v>1824896</v>
      </c>
      <c r="E28" s="39">
        <f t="shared" si="0"/>
        <v>3.1872331438490054E-3</v>
      </c>
    </row>
    <row r="29" spans="1:5" ht="31" x14ac:dyDescent="0.35">
      <c r="A29" s="80" t="s">
        <v>82</v>
      </c>
      <c r="B29" s="31">
        <f>'C.1 Federal Expenditures'!$AG$27</f>
        <v>0</v>
      </c>
      <c r="C29" s="31">
        <f>'C.2 State Expenditures'!$AG$27</f>
        <v>0</v>
      </c>
      <c r="D29" s="31">
        <f>'B. Total Expenditures'!$AG$27</f>
        <v>0</v>
      </c>
      <c r="E29" s="39">
        <f t="shared" si="0"/>
        <v>0</v>
      </c>
    </row>
    <row r="30" spans="1:5" ht="15.5" x14ac:dyDescent="0.35">
      <c r="A30" s="80" t="s">
        <v>120</v>
      </c>
      <c r="B30" s="31">
        <f>'C.1 Federal Expenditures'!$AH$27</f>
        <v>0</v>
      </c>
      <c r="C30" s="31">
        <f>'C.2 State Expenditures'!$AH$27</f>
        <v>0</v>
      </c>
      <c r="D30" s="31">
        <f>'B. Total Expenditures'!$AH$27</f>
        <v>0</v>
      </c>
      <c r="E30" s="39">
        <f t="shared" si="0"/>
        <v>0</v>
      </c>
    </row>
    <row r="31" spans="1:5" ht="29" x14ac:dyDescent="0.35">
      <c r="A31" s="81" t="s">
        <v>121</v>
      </c>
      <c r="B31" s="31">
        <f>'C.1 Federal Expenditures'!$AI$27</f>
        <v>0</v>
      </c>
      <c r="C31" s="31">
        <f>'C.2 State Expenditures'!$AI$27</f>
        <v>0</v>
      </c>
      <c r="D31" s="31">
        <f>'B. Total Expenditures'!$AI$27</f>
        <v>0</v>
      </c>
      <c r="E31" s="39">
        <f t="shared" si="0"/>
        <v>0</v>
      </c>
    </row>
    <row r="32" spans="1:5" x14ac:dyDescent="0.35">
      <c r="A32" s="81" t="s">
        <v>122</v>
      </c>
      <c r="B32" s="31">
        <f>'C.1 Federal Expenditures'!$AJ$27</f>
        <v>0</v>
      </c>
      <c r="C32" s="31">
        <f>'C.2 State Expenditures'!$AJ$27</f>
        <v>0</v>
      </c>
      <c r="D32" s="31">
        <f>'B. Total Expenditures'!$AJ$27</f>
        <v>0</v>
      </c>
      <c r="E32" s="39">
        <f t="shared" si="0"/>
        <v>0</v>
      </c>
    </row>
    <row r="33" spans="1:5" x14ac:dyDescent="0.35">
      <c r="A33" s="81" t="s">
        <v>123</v>
      </c>
      <c r="B33" s="31">
        <f>'C.1 Federal Expenditures'!$AK$27</f>
        <v>0</v>
      </c>
      <c r="C33" s="31">
        <f>'C.2 State Expenditures'!$AK$27</f>
        <v>0</v>
      </c>
      <c r="D33" s="31">
        <f>'B. Total Expenditures'!$AK$27</f>
        <v>0</v>
      </c>
      <c r="E33" s="39">
        <f t="shared" si="0"/>
        <v>0</v>
      </c>
    </row>
    <row r="34" spans="1:5" ht="15.5" x14ac:dyDescent="0.35">
      <c r="A34" s="80" t="s">
        <v>124</v>
      </c>
      <c r="B34" s="31">
        <f>'C.1 Federal Expenditures'!$AL$27</f>
        <v>9671822</v>
      </c>
      <c r="C34" s="31">
        <f>'C.2 State Expenditures'!$AL$27</f>
        <v>0</v>
      </c>
      <c r="D34" s="31">
        <f>'B. Total Expenditures'!$AL$27</f>
        <v>9671822</v>
      </c>
      <c r="E34" s="39">
        <f t="shared" si="0"/>
        <v>1.6892114202567147E-2</v>
      </c>
    </row>
    <row r="35" spans="1:5" ht="15.5" x14ac:dyDescent="0.35">
      <c r="A35" s="80" t="s">
        <v>83</v>
      </c>
      <c r="B35" s="31">
        <f>'C.1 Federal Expenditures'!$AM$27</f>
        <v>25069039</v>
      </c>
      <c r="C35" s="31">
        <f>'C.2 State Expenditures'!$AM$27</f>
        <v>17338184</v>
      </c>
      <c r="D35" s="31">
        <f>'B. Total Expenditures'!$AM$27</f>
        <v>42407223</v>
      </c>
      <c r="E35" s="39">
        <f t="shared" si="0"/>
        <v>7.4065429856932041E-2</v>
      </c>
    </row>
    <row r="36" spans="1:5" x14ac:dyDescent="0.35">
      <c r="A36" s="81" t="s">
        <v>125</v>
      </c>
      <c r="B36" s="31">
        <f>'C.1 Federal Expenditures'!$AN$27</f>
        <v>24645139</v>
      </c>
      <c r="C36" s="31">
        <f>'C.2 State Expenditures'!$AN$27</f>
        <v>17338184</v>
      </c>
      <c r="D36" s="31">
        <f>'B. Total Expenditures'!$AN$27</f>
        <v>41983323</v>
      </c>
      <c r="E36" s="39">
        <f t="shared" si="0"/>
        <v>7.3325076362991792E-2</v>
      </c>
    </row>
    <row r="37" spans="1:5" x14ac:dyDescent="0.35">
      <c r="A37" s="81" t="s">
        <v>126</v>
      </c>
      <c r="B37" s="31">
        <f>'C.1 Federal Expenditures'!$AO$27</f>
        <v>0</v>
      </c>
      <c r="C37" s="31">
        <f>'C.2 State Expenditures'!$AO$27</f>
        <v>0</v>
      </c>
      <c r="D37" s="31">
        <f>'B. Total Expenditures'!$AO$27</f>
        <v>0</v>
      </c>
      <c r="E37" s="39">
        <f t="shared" si="0"/>
        <v>0</v>
      </c>
    </row>
    <row r="38" spans="1:5" x14ac:dyDescent="0.35">
      <c r="A38" s="81" t="s">
        <v>127</v>
      </c>
      <c r="B38" s="31">
        <f>'C.1 Federal Expenditures'!$AP$27</f>
        <v>423900</v>
      </c>
      <c r="C38" s="31">
        <f>'C.2 State Expenditures'!$AP$27</f>
        <v>0</v>
      </c>
      <c r="D38" s="31">
        <f>'B. Total Expenditures'!$AP$27</f>
        <v>423900</v>
      </c>
      <c r="E38" s="39">
        <f t="shared" si="0"/>
        <v>7.4035349394025384E-4</v>
      </c>
    </row>
    <row r="39" spans="1:5" ht="15.5" x14ac:dyDescent="0.35">
      <c r="A39" s="80" t="s">
        <v>77</v>
      </c>
      <c r="B39" s="31">
        <f>'C.1 Federal Expenditures'!$AQ$27</f>
        <v>133581</v>
      </c>
      <c r="C39" s="31">
        <f>'C.2 State Expenditures'!$AQ$27</f>
        <v>0</v>
      </c>
      <c r="D39" s="31">
        <f>'B. Total Expenditures'!$AQ$27</f>
        <v>133581</v>
      </c>
      <c r="E39" s="39">
        <f t="shared" si="0"/>
        <v>2.3330304334520652E-4</v>
      </c>
    </row>
    <row r="40" spans="1:5" ht="15.5" x14ac:dyDescent="0.35">
      <c r="A40" s="73" t="s">
        <v>130</v>
      </c>
      <c r="B40" s="95">
        <f>'C.1 Federal Expenditures'!$AR$27</f>
        <v>163321579</v>
      </c>
      <c r="C40" s="95">
        <f>'C.2 State Expenditures'!$AR$27</f>
        <v>352553748</v>
      </c>
      <c r="D40" s="95">
        <f>'B. Total Expenditures'!$AR$27</f>
        <v>515875327</v>
      </c>
      <c r="E40" s="75">
        <f t="shared" si="0"/>
        <v>0.90099103746643305</v>
      </c>
    </row>
    <row r="41" spans="1:5" ht="15.5" x14ac:dyDescent="0.35">
      <c r="A41" s="80" t="s">
        <v>78</v>
      </c>
      <c r="B41" s="31">
        <f>'C.1 Federal Expenditures'!$C$27</f>
        <v>51899000</v>
      </c>
      <c r="C41" s="94"/>
      <c r="D41" s="31">
        <f>'B. Total Expenditures'!$C$27</f>
        <v>51899000</v>
      </c>
      <c r="E41" s="39">
        <f t="shared" si="0"/>
        <v>9.0643090309047492E-2</v>
      </c>
    </row>
    <row r="42" spans="1:5" ht="15.5" x14ac:dyDescent="0.35">
      <c r="A42" s="80" t="s">
        <v>192</v>
      </c>
      <c r="B42" s="31">
        <f>'C.1 Federal Expenditures'!$D$27</f>
        <v>4790000</v>
      </c>
      <c r="C42" s="94"/>
      <c r="D42" s="31">
        <f>'B. Total Expenditures'!$D$27</f>
        <v>4790000</v>
      </c>
      <c r="E42" s="39">
        <f t="shared" si="0"/>
        <v>8.3658722245195001E-3</v>
      </c>
    </row>
    <row r="43" spans="1:5" ht="15.5" x14ac:dyDescent="0.35">
      <c r="A43" s="82" t="s">
        <v>101</v>
      </c>
      <c r="B43" s="95">
        <f>B41+B42</f>
        <v>56689000</v>
      </c>
      <c r="C43" s="97"/>
      <c r="D43" s="95">
        <f>D41+D42</f>
        <v>56689000</v>
      </c>
      <c r="E43" s="75">
        <f t="shared" si="0"/>
        <v>9.9008962533566988E-2</v>
      </c>
    </row>
    <row r="44" spans="1:5" ht="15.5" x14ac:dyDescent="0.35">
      <c r="A44" s="73" t="s">
        <v>59</v>
      </c>
      <c r="B44" s="74">
        <f>SUM(B41,B42, B3,B6,B10,B14,B18,B19,B22,B23,B24,B25,B26,B27,B28,B29,B30,B34,B35, B39)</f>
        <v>220010579</v>
      </c>
      <c r="C44" s="74">
        <f>SUM(C41,C42,C3,C6,C10,C14,C18,C19,C22,C23,C24,C25,C26,C27,C28,C29,C30,C34,C35, C39)</f>
        <v>352553748</v>
      </c>
      <c r="D44" s="74">
        <f>B44+C44</f>
        <v>572564327</v>
      </c>
      <c r="E44" s="75">
        <f t="shared" si="0"/>
        <v>1</v>
      </c>
    </row>
    <row r="45" spans="1:5" ht="15.5" x14ac:dyDescent="0.35">
      <c r="A45" s="80" t="s">
        <v>128</v>
      </c>
      <c r="B45" s="31">
        <f>'C.1 Federal Expenditures'!$AS$27</f>
        <v>0</v>
      </c>
      <c r="C45" s="94"/>
      <c r="D45" s="31">
        <f>'B. Total Expenditures'!$AS$27</f>
        <v>0</v>
      </c>
      <c r="E45" s="96"/>
    </row>
    <row r="46" spans="1:5" ht="15.5" x14ac:dyDescent="0.35">
      <c r="A46" s="80" t="s">
        <v>129</v>
      </c>
      <c r="B46" s="31">
        <f>'C.1 Federal Expenditures'!$AT$27</f>
        <v>103991022</v>
      </c>
      <c r="C46" s="94"/>
      <c r="D46" s="31">
        <f>'B. Total Expenditures'!$AT$27</f>
        <v>103991022</v>
      </c>
      <c r="E46" s="96"/>
    </row>
    <row r="47" spans="1:5" x14ac:dyDescent="0.35">
      <c r="A47" s="86"/>
      <c r="B47" s="12"/>
      <c r="C47" s="12"/>
      <c r="D47" s="12"/>
    </row>
    <row r="48" spans="1:5" x14ac:dyDescent="0.35">
      <c r="A48" s="86"/>
      <c r="B48" s="50"/>
      <c r="C48" s="50"/>
      <c r="D48" s="50"/>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265</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Expenditures'!$G$28</f>
        <v>3732140</v>
      </c>
      <c r="C3" s="31">
        <f>'C.2 State Expenditures'!$G$28</f>
        <v>342247</v>
      </c>
      <c r="D3" s="31">
        <f>'B. Total Expenditures'!$G$28</f>
        <v>4074387</v>
      </c>
      <c r="E3" s="39">
        <f t="shared" ref="E3:E44" si="0">D3/($D$44)</f>
        <v>5.3021646158712368E-2</v>
      </c>
    </row>
    <row r="4" spans="1:5" ht="43.5" x14ac:dyDescent="0.35">
      <c r="A4" s="81" t="s">
        <v>103</v>
      </c>
      <c r="B4" s="31">
        <f>'C.1 Federal Expenditures'!$H$28</f>
        <v>3732140</v>
      </c>
      <c r="C4" s="31">
        <f>'C.2 State Expenditures'!$H$28</f>
        <v>342247</v>
      </c>
      <c r="D4" s="31">
        <f>'B. Total Expenditures'!$H$28</f>
        <v>4074387</v>
      </c>
      <c r="E4" s="39">
        <f t="shared" si="0"/>
        <v>5.3021646158712368E-2</v>
      </c>
    </row>
    <row r="5" spans="1:5" ht="43.5" x14ac:dyDescent="0.35">
      <c r="A5" s="81" t="s">
        <v>102</v>
      </c>
      <c r="B5" s="31">
        <f>'C.1 Federal Expenditures'!$I$28</f>
        <v>0</v>
      </c>
      <c r="C5" s="31">
        <f>'C.2 State Expenditures'!$I$28</f>
        <v>0</v>
      </c>
      <c r="D5" s="31">
        <f>'B. Total Expenditures'!$I$28</f>
        <v>0</v>
      </c>
      <c r="E5" s="39">
        <f t="shared" si="0"/>
        <v>0</v>
      </c>
    </row>
    <row r="6" spans="1:5" ht="31" x14ac:dyDescent="0.35">
      <c r="A6" s="80" t="s">
        <v>75</v>
      </c>
      <c r="B6" s="31">
        <f>'C.1 Federal Expenditures'!$J$28</f>
        <v>0</v>
      </c>
      <c r="C6" s="94"/>
      <c r="D6" s="31">
        <f>'B. Total Expenditures'!$J$28</f>
        <v>0</v>
      </c>
      <c r="E6" s="39">
        <f t="shared" si="0"/>
        <v>0</v>
      </c>
    </row>
    <row r="7" spans="1:5" x14ac:dyDescent="0.35">
      <c r="A7" s="81" t="s">
        <v>104</v>
      </c>
      <c r="B7" s="31">
        <f>'C.1 Federal Expenditures'!$K$28</f>
        <v>0</v>
      </c>
      <c r="C7" s="94"/>
      <c r="D7" s="31">
        <f>'B. Total Expenditures'!$K$28</f>
        <v>0</v>
      </c>
      <c r="E7" s="39">
        <f t="shared" si="0"/>
        <v>0</v>
      </c>
    </row>
    <row r="8" spans="1:5" x14ac:dyDescent="0.35">
      <c r="A8" s="81" t="s">
        <v>105</v>
      </c>
      <c r="B8" s="31">
        <f>'C.1 Federal Expenditures'!$L$28</f>
        <v>0</v>
      </c>
      <c r="C8" s="94"/>
      <c r="D8" s="31">
        <f>'B. Total Expenditures'!$L$28</f>
        <v>0</v>
      </c>
      <c r="E8" s="39">
        <f t="shared" si="0"/>
        <v>0</v>
      </c>
    </row>
    <row r="9" spans="1:5" ht="29" x14ac:dyDescent="0.35">
      <c r="A9" s="81" t="s">
        <v>106</v>
      </c>
      <c r="B9" s="31">
        <f>'C.1 Federal Expenditures'!$M$28</f>
        <v>0</v>
      </c>
      <c r="C9" s="94"/>
      <c r="D9" s="31">
        <f>'B. Total Expenditures'!$M$28</f>
        <v>0</v>
      </c>
      <c r="E9" s="39">
        <f t="shared" si="0"/>
        <v>0</v>
      </c>
    </row>
    <row r="10" spans="1:5" ht="31" x14ac:dyDescent="0.35">
      <c r="A10" s="80" t="s">
        <v>74</v>
      </c>
      <c r="B10" s="31">
        <f>'C.1 Federal Expenditures'!$N$28</f>
        <v>0</v>
      </c>
      <c r="C10" s="94"/>
      <c r="D10" s="31">
        <f>'B. Total Expenditures'!$N$28</f>
        <v>0</v>
      </c>
      <c r="E10" s="39">
        <f t="shared" si="0"/>
        <v>0</v>
      </c>
    </row>
    <row r="11" spans="1:5" x14ac:dyDescent="0.35">
      <c r="A11" s="81" t="s">
        <v>107</v>
      </c>
      <c r="B11" s="31">
        <f>'C.1 Federal Expenditures'!$O$28</f>
        <v>0</v>
      </c>
      <c r="C11" s="94"/>
      <c r="D11" s="31">
        <f>'B. Total Expenditures'!$O$28</f>
        <v>0</v>
      </c>
      <c r="E11" s="39">
        <f t="shared" si="0"/>
        <v>0</v>
      </c>
    </row>
    <row r="12" spans="1:5" x14ac:dyDescent="0.35">
      <c r="A12" s="81" t="s">
        <v>108</v>
      </c>
      <c r="B12" s="31">
        <f>'C.1 Federal Expenditures'!$P$28</f>
        <v>0</v>
      </c>
      <c r="C12" s="94"/>
      <c r="D12" s="31">
        <f>'B. Total Expenditures'!$P$28</f>
        <v>0</v>
      </c>
      <c r="E12" s="39">
        <f t="shared" si="0"/>
        <v>0</v>
      </c>
    </row>
    <row r="13" spans="1:5" ht="29" x14ac:dyDescent="0.35">
      <c r="A13" s="81" t="s">
        <v>109</v>
      </c>
      <c r="B13" s="31">
        <f>'C.1 Federal Expenditures'!$Q$28</f>
        <v>0</v>
      </c>
      <c r="C13" s="94"/>
      <c r="D13" s="31">
        <f>'B. Total Expenditures'!$Q$28</f>
        <v>0</v>
      </c>
      <c r="E13" s="39">
        <f t="shared" si="0"/>
        <v>0</v>
      </c>
    </row>
    <row r="14" spans="1:5" ht="31" x14ac:dyDescent="0.35">
      <c r="A14" s="80" t="s">
        <v>110</v>
      </c>
      <c r="B14" s="31">
        <f>'C.1 Federal Expenditures'!$R$28</f>
        <v>4060613</v>
      </c>
      <c r="C14" s="31">
        <f>'C.2 State Expenditures'!$R$28</f>
        <v>18707997</v>
      </c>
      <c r="D14" s="31">
        <f>'B. Total Expenditures'!$R$28</f>
        <v>22768610</v>
      </c>
      <c r="E14" s="39">
        <f t="shared" si="0"/>
        <v>0.29629713204605257</v>
      </c>
    </row>
    <row r="15" spans="1:5" x14ac:dyDescent="0.35">
      <c r="A15" s="81" t="s">
        <v>111</v>
      </c>
      <c r="B15" s="31">
        <f>'C.1 Federal Expenditures'!$S$28</f>
        <v>0</v>
      </c>
      <c r="C15" s="31">
        <f>'C.2 State Expenditures'!$S$28</f>
        <v>0</v>
      </c>
      <c r="D15" s="31">
        <f>'B. Total Expenditures'!$S$28</f>
        <v>0</v>
      </c>
      <c r="E15" s="39">
        <f t="shared" si="0"/>
        <v>0</v>
      </c>
    </row>
    <row r="16" spans="1:5" x14ac:dyDescent="0.35">
      <c r="A16" s="81" t="s">
        <v>112</v>
      </c>
      <c r="B16" s="31">
        <f>'C.1 Federal Expenditures'!$T$28</f>
        <v>0</v>
      </c>
      <c r="C16" s="31">
        <f>'C.2 State Expenditures'!$T$28</f>
        <v>18250521</v>
      </c>
      <c r="D16" s="31">
        <f>'B. Total Expenditures'!$T$28</f>
        <v>18250521</v>
      </c>
      <c r="E16" s="39">
        <f t="shared" si="0"/>
        <v>0.23750141227972438</v>
      </c>
    </row>
    <row r="17" spans="1:5" x14ac:dyDescent="0.35">
      <c r="A17" s="81" t="s">
        <v>113</v>
      </c>
      <c r="B17" s="31">
        <f>'C.1 Federal Expenditures'!$U$28</f>
        <v>4060613</v>
      </c>
      <c r="C17" s="31">
        <f>'C.2 State Expenditures'!$U$28</f>
        <v>457476</v>
      </c>
      <c r="D17" s="31">
        <f>'B. Total Expenditures'!$U$28</f>
        <v>4518089</v>
      </c>
      <c r="E17" s="39">
        <f t="shared" si="0"/>
        <v>5.8795719766328185E-2</v>
      </c>
    </row>
    <row r="18" spans="1:5" ht="15.5" x14ac:dyDescent="0.35">
      <c r="A18" s="80" t="s">
        <v>114</v>
      </c>
      <c r="B18" s="31">
        <f>'C.1 Federal Expenditures'!$V$28</f>
        <v>1684862</v>
      </c>
      <c r="C18" s="31">
        <f>'C.2 State Expenditures'!$V$28</f>
        <v>38454</v>
      </c>
      <c r="D18" s="31">
        <f>'B. Total Expenditures'!$V$28</f>
        <v>1723316</v>
      </c>
      <c r="E18" s="39">
        <f t="shared" si="0"/>
        <v>2.2426208205466872E-2</v>
      </c>
    </row>
    <row r="19" spans="1:5" ht="15.5" x14ac:dyDescent="0.35">
      <c r="A19" s="80" t="s">
        <v>79</v>
      </c>
      <c r="B19" s="31">
        <f>'C.1 Federal Expenditures'!$W$28</f>
        <v>0</v>
      </c>
      <c r="C19" s="31">
        <f>'C.2 State Expenditures'!$W$28</f>
        <v>1715340</v>
      </c>
      <c r="D19" s="31">
        <f>'B. Total Expenditures'!$W$28</f>
        <v>1715340</v>
      </c>
      <c r="E19" s="39">
        <f t="shared" si="0"/>
        <v>2.232241329110015E-2</v>
      </c>
    </row>
    <row r="20" spans="1:5" ht="29" x14ac:dyDescent="0.35">
      <c r="A20" s="81" t="s">
        <v>116</v>
      </c>
      <c r="B20" s="31">
        <f>'C.1 Federal Expenditures'!$X$28</f>
        <v>0</v>
      </c>
      <c r="C20" s="31">
        <f>'C.2 State Expenditures'!$X$28</f>
        <v>1715340</v>
      </c>
      <c r="D20" s="31">
        <f>'B. Total Expenditures'!$X$28</f>
        <v>1715340</v>
      </c>
      <c r="E20" s="39">
        <f t="shared" si="0"/>
        <v>2.232241329110015E-2</v>
      </c>
    </row>
    <row r="21" spans="1:5" x14ac:dyDescent="0.35">
      <c r="A21" s="81" t="s">
        <v>115</v>
      </c>
      <c r="B21" s="31">
        <f>'C.1 Federal Expenditures'!$Y$28</f>
        <v>0</v>
      </c>
      <c r="C21" s="31">
        <f>'C.2 State Expenditures'!$Y$28</f>
        <v>0</v>
      </c>
      <c r="D21" s="31">
        <f>'B. Total Expenditures'!$Y$28</f>
        <v>0</v>
      </c>
      <c r="E21" s="39">
        <f t="shared" si="0"/>
        <v>0</v>
      </c>
    </row>
    <row r="22" spans="1:5" ht="31" x14ac:dyDescent="0.35">
      <c r="A22" s="80" t="s">
        <v>80</v>
      </c>
      <c r="B22" s="31">
        <f>'C.1 Federal Expenditures'!$Z$28</f>
        <v>0</v>
      </c>
      <c r="C22" s="31">
        <f>'C.2 State Expenditures'!$Z$28</f>
        <v>0</v>
      </c>
      <c r="D22" s="31">
        <f>'B. Total Expenditures'!$Z$28</f>
        <v>0</v>
      </c>
      <c r="E22" s="39">
        <f t="shared" si="0"/>
        <v>0</v>
      </c>
    </row>
    <row r="23" spans="1:5" ht="31" x14ac:dyDescent="0.35">
      <c r="A23" s="80" t="s">
        <v>76</v>
      </c>
      <c r="B23" s="31">
        <f>'C.1 Federal Expenditures'!$AA$28</f>
        <v>0</v>
      </c>
      <c r="C23" s="31">
        <f>'C.2 State Expenditures'!$AA$28</f>
        <v>0</v>
      </c>
      <c r="D23" s="31">
        <f>'B. Total Expenditures'!$AA$28</f>
        <v>0</v>
      </c>
      <c r="E23" s="39">
        <f t="shared" si="0"/>
        <v>0</v>
      </c>
    </row>
    <row r="24" spans="1:5" ht="31" x14ac:dyDescent="0.35">
      <c r="A24" s="80" t="s">
        <v>81</v>
      </c>
      <c r="B24" s="31">
        <f>'C.1 Federal Expenditures'!$AB$28</f>
        <v>0</v>
      </c>
      <c r="C24" s="31">
        <f>'C.2 State Expenditures'!$AB$28</f>
        <v>0</v>
      </c>
      <c r="D24" s="31">
        <f>'B. Total Expenditures'!$AB$28</f>
        <v>0</v>
      </c>
      <c r="E24" s="39">
        <f t="shared" si="0"/>
        <v>0</v>
      </c>
    </row>
    <row r="25" spans="1:5" ht="15.5" x14ac:dyDescent="0.35">
      <c r="A25" s="80" t="s">
        <v>61</v>
      </c>
      <c r="B25" s="31">
        <f>'C.1 Federal Expenditures'!$AC$28</f>
        <v>0</v>
      </c>
      <c r="C25" s="31">
        <f>'C.2 State Expenditures'!$AC$28</f>
        <v>0</v>
      </c>
      <c r="D25" s="31">
        <f>'B. Total Expenditures'!$AC$28</f>
        <v>0</v>
      </c>
      <c r="E25" s="39">
        <f t="shared" si="0"/>
        <v>0</v>
      </c>
    </row>
    <row r="26" spans="1:5" ht="15.5" x14ac:dyDescent="0.35">
      <c r="A26" s="80" t="s">
        <v>117</v>
      </c>
      <c r="B26" s="31">
        <f>'C.1 Federal Expenditures'!$AD$28</f>
        <v>0</v>
      </c>
      <c r="C26" s="31">
        <f>'C.2 State Expenditures'!$AD$28</f>
        <v>0</v>
      </c>
      <c r="D26" s="31">
        <f>'B. Total Expenditures'!$AD$28</f>
        <v>0</v>
      </c>
      <c r="E26" s="39">
        <f t="shared" si="0"/>
        <v>0</v>
      </c>
    </row>
    <row r="27" spans="1:5" s="8" customFormat="1" ht="15.5" x14ac:dyDescent="0.35">
      <c r="A27" s="80" t="s">
        <v>118</v>
      </c>
      <c r="B27" s="31">
        <f>'C.1 Federal Expenditures'!$AE$28</f>
        <v>0</v>
      </c>
      <c r="C27" s="31">
        <f>'C.2 State Expenditures'!$AE$28</f>
        <v>0</v>
      </c>
      <c r="D27" s="31">
        <f>'B. Total Expenditures'!$AE$28</f>
        <v>0</v>
      </c>
      <c r="E27" s="39">
        <f t="shared" si="0"/>
        <v>0</v>
      </c>
    </row>
    <row r="28" spans="1:5" ht="31" x14ac:dyDescent="0.35">
      <c r="A28" s="80" t="s">
        <v>119</v>
      </c>
      <c r="B28" s="31">
        <f>'C.1 Federal Expenditures'!$AF$28</f>
        <v>0</v>
      </c>
      <c r="C28" s="31">
        <f>'C.2 State Expenditures'!$AF$28</f>
        <v>0</v>
      </c>
      <c r="D28" s="31">
        <f>'B. Total Expenditures'!$AF$28</f>
        <v>0</v>
      </c>
      <c r="E28" s="39">
        <f t="shared" si="0"/>
        <v>0</v>
      </c>
    </row>
    <row r="29" spans="1:5" ht="31" x14ac:dyDescent="0.35">
      <c r="A29" s="80" t="s">
        <v>82</v>
      </c>
      <c r="B29" s="31">
        <f>'C.1 Federal Expenditures'!$AG$28</f>
        <v>15387010</v>
      </c>
      <c r="C29" s="31">
        <f>'C.2 State Expenditures'!$AG$28</f>
        <v>0</v>
      </c>
      <c r="D29" s="31">
        <f>'B. Total Expenditures'!$AG$28</f>
        <v>15387010</v>
      </c>
      <c r="E29" s="39">
        <f t="shared" si="0"/>
        <v>0.20023738531969809</v>
      </c>
    </row>
    <row r="30" spans="1:5" ht="15.5" x14ac:dyDescent="0.35">
      <c r="A30" s="80" t="s">
        <v>120</v>
      </c>
      <c r="B30" s="31">
        <f>'C.1 Federal Expenditures'!$AH$28</f>
        <v>21756278</v>
      </c>
      <c r="C30" s="31">
        <f>'C.2 State Expenditures'!$AH$28</f>
        <v>0</v>
      </c>
      <c r="D30" s="31">
        <f>'B. Total Expenditures'!$AH$28</f>
        <v>21756278</v>
      </c>
      <c r="E30" s="39">
        <f t="shared" si="0"/>
        <v>0.28312324623227453</v>
      </c>
    </row>
    <row r="31" spans="1:5" ht="29" x14ac:dyDescent="0.35">
      <c r="A31" s="81" t="s">
        <v>121</v>
      </c>
      <c r="B31" s="31">
        <f>'C.1 Federal Expenditures'!$AI$28</f>
        <v>0</v>
      </c>
      <c r="C31" s="31">
        <f>'C.2 State Expenditures'!$AI$28</f>
        <v>0</v>
      </c>
      <c r="D31" s="31">
        <f>'B. Total Expenditures'!$AI$28</f>
        <v>0</v>
      </c>
      <c r="E31" s="39">
        <f t="shared" si="0"/>
        <v>0</v>
      </c>
    </row>
    <row r="32" spans="1:5" x14ac:dyDescent="0.35">
      <c r="A32" s="81" t="s">
        <v>122</v>
      </c>
      <c r="B32" s="31">
        <f>'C.1 Federal Expenditures'!$AJ$28</f>
        <v>0</v>
      </c>
      <c r="C32" s="31">
        <f>'C.2 State Expenditures'!$AJ$28</f>
        <v>0</v>
      </c>
      <c r="D32" s="31">
        <f>'B. Total Expenditures'!$AJ$28</f>
        <v>0</v>
      </c>
      <c r="E32" s="39">
        <f t="shared" si="0"/>
        <v>0</v>
      </c>
    </row>
    <row r="33" spans="1:5" x14ac:dyDescent="0.35">
      <c r="A33" s="81" t="s">
        <v>123</v>
      </c>
      <c r="B33" s="31">
        <f>'C.1 Federal Expenditures'!$AK$28</f>
        <v>21756278</v>
      </c>
      <c r="C33" s="31">
        <f>'C.2 State Expenditures'!$AK$28</f>
        <v>0</v>
      </c>
      <c r="D33" s="31">
        <f>'B. Total Expenditures'!$AK$28</f>
        <v>21756278</v>
      </c>
      <c r="E33" s="39">
        <f t="shared" si="0"/>
        <v>0.28312324623227453</v>
      </c>
    </row>
    <row r="34" spans="1:5" ht="15.5" x14ac:dyDescent="0.35">
      <c r="A34" s="80" t="s">
        <v>124</v>
      </c>
      <c r="B34" s="31">
        <f>'C.1 Federal Expenditures'!$AL$28</f>
        <v>0</v>
      </c>
      <c r="C34" s="31">
        <f>'C.2 State Expenditures'!$AL$28</f>
        <v>0</v>
      </c>
      <c r="D34" s="31">
        <f>'B. Total Expenditures'!$AL$28</f>
        <v>0</v>
      </c>
      <c r="E34" s="39">
        <f t="shared" si="0"/>
        <v>0</v>
      </c>
    </row>
    <row r="35" spans="1:5" ht="15.5" x14ac:dyDescent="0.35">
      <c r="A35" s="80" t="s">
        <v>83</v>
      </c>
      <c r="B35" s="31">
        <f>'C.1 Federal Expenditures'!$AM$28</f>
        <v>8498631</v>
      </c>
      <c r="C35" s="31">
        <f>'C.2 State Expenditures'!$AM$28</f>
        <v>920270</v>
      </c>
      <c r="D35" s="31">
        <f>'B. Total Expenditures'!$AM$28</f>
        <v>9418901</v>
      </c>
      <c r="E35" s="39">
        <f t="shared" si="0"/>
        <v>0.1225719687466954</v>
      </c>
    </row>
    <row r="36" spans="1:5" x14ac:dyDescent="0.35">
      <c r="A36" s="81" t="s">
        <v>125</v>
      </c>
      <c r="B36" s="31">
        <f>'C.1 Federal Expenditures'!$AN$28</f>
        <v>7126496</v>
      </c>
      <c r="C36" s="31">
        <f>'C.2 State Expenditures'!$AN$28</f>
        <v>779479</v>
      </c>
      <c r="D36" s="31">
        <f>'B. Total Expenditures'!$AN$28</f>
        <v>7905975</v>
      </c>
      <c r="E36" s="39">
        <f t="shared" si="0"/>
        <v>0.10288365071595457</v>
      </c>
    </row>
    <row r="37" spans="1:5" x14ac:dyDescent="0.35">
      <c r="A37" s="81" t="s">
        <v>126</v>
      </c>
      <c r="B37" s="31">
        <f>'C.1 Federal Expenditures'!$AO$28</f>
        <v>0</v>
      </c>
      <c r="C37" s="31">
        <f>'C.2 State Expenditures'!$AO$28</f>
        <v>0</v>
      </c>
      <c r="D37" s="31">
        <f>'B. Total Expenditures'!$AO$28</f>
        <v>0</v>
      </c>
      <c r="E37" s="39">
        <f t="shared" si="0"/>
        <v>0</v>
      </c>
    </row>
    <row r="38" spans="1:5" x14ac:dyDescent="0.35">
      <c r="A38" s="81" t="s">
        <v>127</v>
      </c>
      <c r="B38" s="31">
        <f>'C.1 Federal Expenditures'!$AP$28</f>
        <v>1372135</v>
      </c>
      <c r="C38" s="31">
        <f>'C.2 State Expenditures'!$AP$28</f>
        <v>140791</v>
      </c>
      <c r="D38" s="31">
        <f>'B. Total Expenditures'!$AP$28</f>
        <v>1512926</v>
      </c>
      <c r="E38" s="39">
        <f t="shared" si="0"/>
        <v>1.9688318030740837E-2</v>
      </c>
    </row>
    <row r="39" spans="1:5" ht="15.5" x14ac:dyDescent="0.35">
      <c r="A39" s="80" t="s">
        <v>77</v>
      </c>
      <c r="B39" s="31">
        <f>'C.1 Federal Expenditures'!$AQ$28</f>
        <v>0</v>
      </c>
      <c r="C39" s="31">
        <f>'C.2 State Expenditures'!$AQ$28</f>
        <v>0</v>
      </c>
      <c r="D39" s="31">
        <f>'B. Total Expenditures'!$AQ$28</f>
        <v>0</v>
      </c>
      <c r="E39" s="39">
        <f t="shared" si="0"/>
        <v>0</v>
      </c>
    </row>
    <row r="40" spans="1:5" ht="15.5" x14ac:dyDescent="0.35">
      <c r="A40" s="73" t="s">
        <v>130</v>
      </c>
      <c r="B40" s="95">
        <f>'C.1 Federal Expenditures'!$AR$28</f>
        <v>55119534</v>
      </c>
      <c r="C40" s="95">
        <f>'C.2 State Expenditures'!$AR$28</f>
        <v>21724308</v>
      </c>
      <c r="D40" s="95">
        <f>'B. Total Expenditures'!$AR$28</f>
        <v>76843842</v>
      </c>
      <c r="E40" s="75">
        <f t="shared" si="0"/>
        <v>1</v>
      </c>
    </row>
    <row r="41" spans="1:5" ht="15.5" x14ac:dyDescent="0.35">
      <c r="A41" s="80" t="s">
        <v>78</v>
      </c>
      <c r="B41" s="31">
        <f>'C.1 Federal Expenditures'!$C$28</f>
        <v>0</v>
      </c>
      <c r="C41" s="94"/>
      <c r="D41" s="31">
        <f>'B. Total Expenditures'!$C$28</f>
        <v>0</v>
      </c>
      <c r="E41" s="39">
        <f t="shared" si="0"/>
        <v>0</v>
      </c>
    </row>
    <row r="42" spans="1:5" ht="15.5" x14ac:dyDescent="0.35">
      <c r="A42" s="80" t="s">
        <v>192</v>
      </c>
      <c r="B42" s="31">
        <f>'C.1 Federal Expenditures'!$D$28</f>
        <v>0</v>
      </c>
      <c r="C42" s="94"/>
      <c r="D42" s="31">
        <f>'B. Total Expenditures'!$D$28</f>
        <v>0</v>
      </c>
      <c r="E42" s="39">
        <f t="shared" si="0"/>
        <v>0</v>
      </c>
    </row>
    <row r="43" spans="1:5" ht="15.5" x14ac:dyDescent="0.35">
      <c r="A43" s="82" t="s">
        <v>101</v>
      </c>
      <c r="B43" s="95">
        <f>B41+B42</f>
        <v>0</v>
      </c>
      <c r="C43" s="97"/>
      <c r="D43" s="95">
        <f>D41+D42</f>
        <v>0</v>
      </c>
      <c r="E43" s="75">
        <f t="shared" si="0"/>
        <v>0</v>
      </c>
    </row>
    <row r="44" spans="1:5" ht="15.5" x14ac:dyDescent="0.35">
      <c r="A44" s="73" t="s">
        <v>59</v>
      </c>
      <c r="B44" s="74">
        <f>SUM(B41,B42, B3,B6,B10,B14,B18,B19,B22,B23,B24,B25,B26,B27,B28,B29,B30,B34,B35, B39)</f>
        <v>55119534</v>
      </c>
      <c r="C44" s="74">
        <f>SUM(C41,C42,C3,C6,C10,C14,C18,C19,C22,C23,C24,C25,C26,C27,C28,C29,C30,C34,C35, C39)</f>
        <v>21724308</v>
      </c>
      <c r="D44" s="74">
        <f>B44+C44</f>
        <v>76843842</v>
      </c>
      <c r="E44" s="75">
        <f t="shared" si="0"/>
        <v>1</v>
      </c>
    </row>
    <row r="45" spans="1:5" ht="15.5" x14ac:dyDescent="0.35">
      <c r="A45" s="80" t="s">
        <v>128</v>
      </c>
      <c r="B45" s="31">
        <f>'C.1 Federal Expenditures'!$AS$28</f>
        <v>0</v>
      </c>
      <c r="C45" s="94"/>
      <c r="D45" s="31">
        <f>'B. Total Expenditures'!$AS$28</f>
        <v>0</v>
      </c>
      <c r="E45" s="96"/>
    </row>
    <row r="46" spans="1:5" ht="15.5" x14ac:dyDescent="0.35">
      <c r="A46" s="80" t="s">
        <v>129</v>
      </c>
      <c r="B46" s="31">
        <f>'C.1 Federal Expenditures'!$AT$28</f>
        <v>47036905</v>
      </c>
      <c r="C46" s="94"/>
      <c r="D46" s="31">
        <f>'B. Total Expenditures'!$AT$28</f>
        <v>47036905</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264</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Expenditures'!$G$29</f>
        <v>17259352</v>
      </c>
      <c r="C3" s="31">
        <f>'C.2 State Expenditures'!$G$29</f>
        <v>14291770</v>
      </c>
      <c r="D3" s="31">
        <f>'B. Total Expenditures'!$G$29</f>
        <v>31551122</v>
      </c>
      <c r="E3" s="39">
        <f t="shared" ref="E3:E44" si="0">D3/($D$44)</f>
        <v>8.4989403181510825E-2</v>
      </c>
    </row>
    <row r="4" spans="1:5" ht="43.5" x14ac:dyDescent="0.35">
      <c r="A4" s="81" t="s">
        <v>103</v>
      </c>
      <c r="B4" s="31">
        <f>'C.1 Federal Expenditures'!$H$29</f>
        <v>17259352</v>
      </c>
      <c r="C4" s="31">
        <f>'C.2 State Expenditures'!$H$29</f>
        <v>14291770</v>
      </c>
      <c r="D4" s="31">
        <f>'B. Total Expenditures'!$H$29</f>
        <v>31551122</v>
      </c>
      <c r="E4" s="39">
        <f t="shared" si="0"/>
        <v>8.4989403181510825E-2</v>
      </c>
    </row>
    <row r="5" spans="1:5" ht="43.5" x14ac:dyDescent="0.35">
      <c r="A5" s="81" t="s">
        <v>102</v>
      </c>
      <c r="B5" s="31">
        <f>'C.1 Federal Expenditures'!$I$29</f>
        <v>0</v>
      </c>
      <c r="C5" s="31">
        <f>'C.2 State Expenditures'!$I$29</f>
        <v>0</v>
      </c>
      <c r="D5" s="31">
        <f>'B. Total Expenditures'!$I$29</f>
        <v>0</v>
      </c>
      <c r="E5" s="39">
        <f t="shared" si="0"/>
        <v>0</v>
      </c>
    </row>
    <row r="6" spans="1:5" ht="31" x14ac:dyDescent="0.35">
      <c r="A6" s="80" t="s">
        <v>75</v>
      </c>
      <c r="B6" s="31">
        <f>'C.1 Federal Expenditures'!$J$29</f>
        <v>0</v>
      </c>
      <c r="C6" s="94"/>
      <c r="D6" s="31">
        <f>'B. Total Expenditures'!$J$29</f>
        <v>0</v>
      </c>
      <c r="E6" s="39">
        <f t="shared" si="0"/>
        <v>0</v>
      </c>
    </row>
    <row r="7" spans="1:5" x14ac:dyDescent="0.35">
      <c r="A7" s="81" t="s">
        <v>104</v>
      </c>
      <c r="B7" s="31">
        <f>'C.1 Federal Expenditures'!$K$29</f>
        <v>0</v>
      </c>
      <c r="C7" s="94"/>
      <c r="D7" s="31">
        <f>'B. Total Expenditures'!$K$29</f>
        <v>0</v>
      </c>
      <c r="E7" s="39">
        <f t="shared" si="0"/>
        <v>0</v>
      </c>
    </row>
    <row r="8" spans="1:5" x14ac:dyDescent="0.35">
      <c r="A8" s="81" t="s">
        <v>105</v>
      </c>
      <c r="B8" s="31">
        <f>'C.1 Federal Expenditures'!$L$29</f>
        <v>0</v>
      </c>
      <c r="C8" s="94"/>
      <c r="D8" s="31">
        <f>'B. Total Expenditures'!$L$29</f>
        <v>0</v>
      </c>
      <c r="E8" s="39">
        <f t="shared" si="0"/>
        <v>0</v>
      </c>
    </row>
    <row r="9" spans="1:5" ht="29" x14ac:dyDescent="0.35">
      <c r="A9" s="81" t="s">
        <v>106</v>
      </c>
      <c r="B9" s="31">
        <f>'C.1 Federal Expenditures'!$M$29</f>
        <v>0</v>
      </c>
      <c r="C9" s="94"/>
      <c r="D9" s="31">
        <f>'B. Total Expenditures'!$M$29</f>
        <v>0</v>
      </c>
      <c r="E9" s="39">
        <f t="shared" si="0"/>
        <v>0</v>
      </c>
    </row>
    <row r="10" spans="1:5" ht="31" x14ac:dyDescent="0.35">
      <c r="A10" s="80" t="s">
        <v>74</v>
      </c>
      <c r="B10" s="31">
        <f>'C.1 Federal Expenditures'!$N$29</f>
        <v>112570190</v>
      </c>
      <c r="C10" s="94"/>
      <c r="D10" s="31">
        <f>'B. Total Expenditures'!$N$29</f>
        <v>112570190</v>
      </c>
      <c r="E10" s="39">
        <f t="shared" si="0"/>
        <v>0.30323084117671878</v>
      </c>
    </row>
    <row r="11" spans="1:5" x14ac:dyDescent="0.35">
      <c r="A11" s="81" t="s">
        <v>107</v>
      </c>
      <c r="B11" s="31">
        <f>'C.1 Federal Expenditures'!$O$29</f>
        <v>112570190</v>
      </c>
      <c r="C11" s="94"/>
      <c r="D11" s="31">
        <f>'B. Total Expenditures'!$O$29</f>
        <v>112570190</v>
      </c>
      <c r="E11" s="39">
        <f t="shared" si="0"/>
        <v>0.30323084117671878</v>
      </c>
    </row>
    <row r="12" spans="1:5" x14ac:dyDescent="0.35">
      <c r="A12" s="81" t="s">
        <v>108</v>
      </c>
      <c r="B12" s="31">
        <f>'C.1 Federal Expenditures'!$P$29</f>
        <v>0</v>
      </c>
      <c r="C12" s="94"/>
      <c r="D12" s="31">
        <f>'B. Total Expenditures'!$P$29</f>
        <v>0</v>
      </c>
      <c r="E12" s="39">
        <f t="shared" si="0"/>
        <v>0</v>
      </c>
    </row>
    <row r="13" spans="1:5" ht="29" x14ac:dyDescent="0.35">
      <c r="A13" s="81" t="s">
        <v>109</v>
      </c>
      <c r="B13" s="31">
        <f>'C.1 Federal Expenditures'!$Q$29</f>
        <v>0</v>
      </c>
      <c r="C13" s="94"/>
      <c r="D13" s="31">
        <f>'B. Total Expenditures'!$Q$29</f>
        <v>0</v>
      </c>
      <c r="E13" s="39">
        <f t="shared" si="0"/>
        <v>0</v>
      </c>
    </row>
    <row r="14" spans="1:5" ht="31" x14ac:dyDescent="0.35">
      <c r="A14" s="80" t="s">
        <v>110</v>
      </c>
      <c r="B14" s="31">
        <f>'C.1 Federal Expenditures'!$R$29</f>
        <v>42132190</v>
      </c>
      <c r="C14" s="31">
        <f>'C.2 State Expenditures'!$R$29</f>
        <v>20741376</v>
      </c>
      <c r="D14" s="31">
        <f>'B. Total Expenditures'!$R$29</f>
        <v>62873566</v>
      </c>
      <c r="E14" s="39">
        <f t="shared" si="0"/>
        <v>0.16936281537732101</v>
      </c>
    </row>
    <row r="15" spans="1:5" x14ac:dyDescent="0.35">
      <c r="A15" s="81" t="s">
        <v>111</v>
      </c>
      <c r="B15" s="31">
        <f>'C.1 Federal Expenditures'!$S$29</f>
        <v>192279</v>
      </c>
      <c r="C15" s="31">
        <f>'C.2 State Expenditures'!$S$29</f>
        <v>85503</v>
      </c>
      <c r="D15" s="31">
        <f>'B. Total Expenditures'!$S$29</f>
        <v>277782</v>
      </c>
      <c r="E15" s="39">
        <f t="shared" si="0"/>
        <v>7.4826265749175069E-4</v>
      </c>
    </row>
    <row r="16" spans="1:5" x14ac:dyDescent="0.35">
      <c r="A16" s="81" t="s">
        <v>112</v>
      </c>
      <c r="B16" s="31">
        <f>'C.1 Federal Expenditures'!$T$29</f>
        <v>35630172</v>
      </c>
      <c r="C16" s="31">
        <f>'C.2 State Expenditures'!$T$29</f>
        <v>4507403</v>
      </c>
      <c r="D16" s="31">
        <f>'B. Total Expenditures'!$T$29</f>
        <v>40137575</v>
      </c>
      <c r="E16" s="39">
        <f t="shared" si="0"/>
        <v>0.10811877131986397</v>
      </c>
    </row>
    <row r="17" spans="1:5" x14ac:dyDescent="0.35">
      <c r="A17" s="81" t="s">
        <v>113</v>
      </c>
      <c r="B17" s="31">
        <f>'C.1 Federal Expenditures'!$U$29</f>
        <v>6309739</v>
      </c>
      <c r="C17" s="31">
        <f>'C.2 State Expenditures'!$U$29</f>
        <v>16148470</v>
      </c>
      <c r="D17" s="31">
        <f>'B. Total Expenditures'!$U$29</f>
        <v>22458209</v>
      </c>
      <c r="E17" s="39">
        <f t="shared" si="0"/>
        <v>6.0495781399965268E-2</v>
      </c>
    </row>
    <row r="18" spans="1:5" ht="15.5" x14ac:dyDescent="0.35">
      <c r="A18" s="80" t="s">
        <v>114</v>
      </c>
      <c r="B18" s="31">
        <f>'C.1 Federal Expenditures'!$V$29</f>
        <v>390151</v>
      </c>
      <c r="C18" s="31">
        <f>'C.2 State Expenditures'!$V$29</f>
        <v>1570535</v>
      </c>
      <c r="D18" s="31">
        <f>'B. Total Expenditures'!$V$29</f>
        <v>1960686</v>
      </c>
      <c r="E18" s="39">
        <f t="shared" si="0"/>
        <v>5.2815089417848193E-3</v>
      </c>
    </row>
    <row r="19" spans="1:5" ht="15.5" x14ac:dyDescent="0.35">
      <c r="A19" s="80" t="s">
        <v>79</v>
      </c>
      <c r="B19" s="31">
        <f>'C.1 Federal Expenditures'!$W$29</f>
        <v>10955716</v>
      </c>
      <c r="C19" s="31">
        <f>'C.2 State Expenditures'!$W$29</f>
        <v>16548756</v>
      </c>
      <c r="D19" s="31">
        <f>'B. Total Expenditures'!$W$29</f>
        <v>27504472</v>
      </c>
      <c r="E19" s="39">
        <f t="shared" si="0"/>
        <v>7.4088923370223589E-2</v>
      </c>
    </row>
    <row r="20" spans="1:5" ht="29" x14ac:dyDescent="0.35">
      <c r="A20" s="81" t="s">
        <v>116</v>
      </c>
      <c r="B20" s="31">
        <f>'C.1 Federal Expenditures'!$X$29</f>
        <v>10955716</v>
      </c>
      <c r="C20" s="31">
        <f>'C.2 State Expenditures'!$X$29</f>
        <v>16548756</v>
      </c>
      <c r="D20" s="31">
        <f>'B. Total Expenditures'!$X$29</f>
        <v>27504472</v>
      </c>
      <c r="E20" s="39">
        <f t="shared" si="0"/>
        <v>7.4088923370223589E-2</v>
      </c>
    </row>
    <row r="21" spans="1:5" x14ac:dyDescent="0.35">
      <c r="A21" s="81" t="s">
        <v>115</v>
      </c>
      <c r="B21" s="31">
        <f>'C.1 Federal Expenditures'!$Y$29</f>
        <v>0</v>
      </c>
      <c r="C21" s="31">
        <f>'C.2 State Expenditures'!$Y$29</f>
        <v>0</v>
      </c>
      <c r="D21" s="31">
        <f>'B. Total Expenditures'!$Y$29</f>
        <v>0</v>
      </c>
      <c r="E21" s="39">
        <f t="shared" si="0"/>
        <v>0</v>
      </c>
    </row>
    <row r="22" spans="1:5" ht="31" x14ac:dyDescent="0.35">
      <c r="A22" s="80" t="s">
        <v>80</v>
      </c>
      <c r="B22" s="31">
        <f>'C.1 Federal Expenditures'!$Z$29</f>
        <v>0</v>
      </c>
      <c r="C22" s="31">
        <f>'C.2 State Expenditures'!$Z$29</f>
        <v>0</v>
      </c>
      <c r="D22" s="31">
        <f>'B. Total Expenditures'!$Z$29</f>
        <v>0</v>
      </c>
      <c r="E22" s="39">
        <f t="shared" si="0"/>
        <v>0</v>
      </c>
    </row>
    <row r="23" spans="1:5" ht="31" x14ac:dyDescent="0.35">
      <c r="A23" s="80" t="s">
        <v>76</v>
      </c>
      <c r="B23" s="31">
        <f>'C.1 Federal Expenditures'!$AA$29</f>
        <v>0</v>
      </c>
      <c r="C23" s="31">
        <f>'C.2 State Expenditures'!$AA$29</f>
        <v>0</v>
      </c>
      <c r="D23" s="31">
        <f>'B. Total Expenditures'!$AA$29</f>
        <v>0</v>
      </c>
      <c r="E23" s="39">
        <f t="shared" si="0"/>
        <v>0</v>
      </c>
    </row>
    <row r="24" spans="1:5" ht="31" x14ac:dyDescent="0.35">
      <c r="A24" s="80" t="s">
        <v>81</v>
      </c>
      <c r="B24" s="31">
        <f>'C.1 Federal Expenditures'!$AB$29</f>
        <v>0</v>
      </c>
      <c r="C24" s="31">
        <f>'C.2 State Expenditures'!$AB$29</f>
        <v>0</v>
      </c>
      <c r="D24" s="31">
        <f>'B. Total Expenditures'!$AB$29</f>
        <v>0</v>
      </c>
      <c r="E24" s="39">
        <f t="shared" si="0"/>
        <v>0</v>
      </c>
    </row>
    <row r="25" spans="1:5" ht="15.5" x14ac:dyDescent="0.35">
      <c r="A25" s="80" t="s">
        <v>61</v>
      </c>
      <c r="B25" s="31">
        <f>'C.1 Federal Expenditures'!$AC$29</f>
        <v>0</v>
      </c>
      <c r="C25" s="31">
        <f>'C.2 State Expenditures'!$AC$29</f>
        <v>73252177</v>
      </c>
      <c r="D25" s="31">
        <f>'B. Total Expenditures'!$AC$29</f>
        <v>73252177</v>
      </c>
      <c r="E25" s="39">
        <f t="shared" si="0"/>
        <v>0.19731972780481133</v>
      </c>
    </row>
    <row r="26" spans="1:5" ht="15.5" x14ac:dyDescent="0.35">
      <c r="A26" s="80" t="s">
        <v>117</v>
      </c>
      <c r="B26" s="31">
        <f>'C.1 Federal Expenditures'!$AD$29</f>
        <v>5834081</v>
      </c>
      <c r="C26" s="31">
        <f>'C.2 State Expenditures'!$AD$29</f>
        <v>6334357</v>
      </c>
      <c r="D26" s="31">
        <f>'B. Total Expenditures'!$AD$29</f>
        <v>12168438</v>
      </c>
      <c r="E26" s="39">
        <f t="shared" si="0"/>
        <v>3.2778177691152065E-2</v>
      </c>
    </row>
    <row r="27" spans="1:5" s="8" customFormat="1" ht="15.5" x14ac:dyDescent="0.35">
      <c r="A27" s="80" t="s">
        <v>118</v>
      </c>
      <c r="B27" s="31">
        <f>'C.1 Federal Expenditures'!$AE$29</f>
        <v>0</v>
      </c>
      <c r="C27" s="31">
        <f>'C.2 State Expenditures'!$AE$29</f>
        <v>0</v>
      </c>
      <c r="D27" s="31">
        <f>'B. Total Expenditures'!$AE$29</f>
        <v>0</v>
      </c>
      <c r="E27" s="39">
        <f t="shared" si="0"/>
        <v>0</v>
      </c>
    </row>
    <row r="28" spans="1:5" ht="31" x14ac:dyDescent="0.35">
      <c r="A28" s="80" t="s">
        <v>119</v>
      </c>
      <c r="B28" s="31">
        <f>'C.1 Federal Expenditures'!$AF$29</f>
        <v>450000</v>
      </c>
      <c r="C28" s="31">
        <f>'C.2 State Expenditures'!$AF$29</f>
        <v>4139577</v>
      </c>
      <c r="D28" s="31">
        <f>'B. Total Expenditures'!$AF$29</f>
        <v>4589577</v>
      </c>
      <c r="E28" s="39">
        <f t="shared" si="0"/>
        <v>1.2362964780954189E-2</v>
      </c>
    </row>
    <row r="29" spans="1:5" ht="31" x14ac:dyDescent="0.35">
      <c r="A29" s="80" t="s">
        <v>82</v>
      </c>
      <c r="B29" s="31">
        <f>'C.1 Federal Expenditures'!$AG$29</f>
        <v>2606793</v>
      </c>
      <c r="C29" s="31">
        <f>'C.2 State Expenditures'!$AG$29</f>
        <v>11228560</v>
      </c>
      <c r="D29" s="31">
        <f>'B. Total Expenditures'!$AG$29</f>
        <v>13835353</v>
      </c>
      <c r="E29" s="39">
        <f t="shared" si="0"/>
        <v>3.7268354332233425E-2</v>
      </c>
    </row>
    <row r="30" spans="1:5" ht="15.5" x14ac:dyDescent="0.35">
      <c r="A30" s="80" t="s">
        <v>120</v>
      </c>
      <c r="B30" s="31">
        <f>'C.1 Federal Expenditures'!$AH$29</f>
        <v>0</v>
      </c>
      <c r="C30" s="31">
        <f>'C.2 State Expenditures'!$AH$29</f>
        <v>0</v>
      </c>
      <c r="D30" s="31">
        <f>'B. Total Expenditures'!$AH$29</f>
        <v>0</v>
      </c>
      <c r="E30" s="39">
        <f t="shared" si="0"/>
        <v>0</v>
      </c>
    </row>
    <row r="31" spans="1:5" ht="29" x14ac:dyDescent="0.35">
      <c r="A31" s="81" t="s">
        <v>121</v>
      </c>
      <c r="B31" s="31">
        <f>'C.1 Federal Expenditures'!$AI$29</f>
        <v>0</v>
      </c>
      <c r="C31" s="31">
        <f>'C.2 State Expenditures'!$AI$29</f>
        <v>0</v>
      </c>
      <c r="D31" s="31">
        <f>'B. Total Expenditures'!$AI$29</f>
        <v>0</v>
      </c>
      <c r="E31" s="39">
        <f t="shared" si="0"/>
        <v>0</v>
      </c>
    </row>
    <row r="32" spans="1:5" x14ac:dyDescent="0.35">
      <c r="A32" s="81" t="s">
        <v>122</v>
      </c>
      <c r="B32" s="31">
        <f>'C.1 Federal Expenditures'!$AJ$29</f>
        <v>0</v>
      </c>
      <c r="C32" s="31">
        <f>'C.2 State Expenditures'!$AJ$29</f>
        <v>0</v>
      </c>
      <c r="D32" s="31">
        <f>'B. Total Expenditures'!$AJ$29</f>
        <v>0</v>
      </c>
      <c r="E32" s="39">
        <f t="shared" si="0"/>
        <v>0</v>
      </c>
    </row>
    <row r="33" spans="1:5" x14ac:dyDescent="0.35">
      <c r="A33" s="81" t="s">
        <v>123</v>
      </c>
      <c r="B33" s="31">
        <f>'C.1 Federal Expenditures'!$AK$29</f>
        <v>0</v>
      </c>
      <c r="C33" s="31">
        <f>'C.2 State Expenditures'!$AK$29</f>
        <v>0</v>
      </c>
      <c r="D33" s="31">
        <f>'B. Total Expenditures'!$AK$29</f>
        <v>0</v>
      </c>
      <c r="E33" s="39">
        <f t="shared" si="0"/>
        <v>0</v>
      </c>
    </row>
    <row r="34" spans="1:5" ht="15.5" x14ac:dyDescent="0.35">
      <c r="A34" s="80" t="s">
        <v>124</v>
      </c>
      <c r="B34" s="31">
        <f>'C.1 Federal Expenditures'!$AL$29</f>
        <v>0</v>
      </c>
      <c r="C34" s="31">
        <f>'C.2 State Expenditures'!$AL$29</f>
        <v>0</v>
      </c>
      <c r="D34" s="31">
        <f>'B. Total Expenditures'!$AL$29</f>
        <v>0</v>
      </c>
      <c r="E34" s="39">
        <f t="shared" si="0"/>
        <v>0</v>
      </c>
    </row>
    <row r="35" spans="1:5" ht="15.5" x14ac:dyDescent="0.35">
      <c r="A35" s="80" t="s">
        <v>83</v>
      </c>
      <c r="B35" s="31">
        <f>'C.1 Federal Expenditures'!$AM$29</f>
        <v>2503449</v>
      </c>
      <c r="C35" s="31">
        <f>'C.2 State Expenditures'!$AM$29</f>
        <v>6793375</v>
      </c>
      <c r="D35" s="31">
        <f>'B. Total Expenditures'!$AM$29</f>
        <v>9296824</v>
      </c>
      <c r="E35" s="39">
        <f t="shared" si="0"/>
        <v>2.5042897784856785E-2</v>
      </c>
    </row>
    <row r="36" spans="1:5" x14ac:dyDescent="0.35">
      <c r="A36" s="81" t="s">
        <v>125</v>
      </c>
      <c r="B36" s="31">
        <f>'C.1 Federal Expenditures'!$AN$29</f>
        <v>2503449</v>
      </c>
      <c r="C36" s="31">
        <f>'C.2 State Expenditures'!$AN$29</f>
        <v>6012528</v>
      </c>
      <c r="D36" s="31">
        <f>'B. Total Expenditures'!$AN$29</f>
        <v>8515977</v>
      </c>
      <c r="E36" s="39">
        <f t="shared" si="0"/>
        <v>2.2939526611366563E-2</v>
      </c>
    </row>
    <row r="37" spans="1:5" x14ac:dyDescent="0.35">
      <c r="A37" s="81" t="s">
        <v>126</v>
      </c>
      <c r="B37" s="31">
        <f>'C.1 Federal Expenditures'!$AO$29</f>
        <v>0</v>
      </c>
      <c r="C37" s="31">
        <f>'C.2 State Expenditures'!$AO$29</f>
        <v>0</v>
      </c>
      <c r="D37" s="31">
        <f>'B. Total Expenditures'!$AO$29</f>
        <v>0</v>
      </c>
      <c r="E37" s="39">
        <f t="shared" si="0"/>
        <v>0</v>
      </c>
    </row>
    <row r="38" spans="1:5" x14ac:dyDescent="0.35">
      <c r="A38" s="81" t="s">
        <v>127</v>
      </c>
      <c r="B38" s="31">
        <f>'C.1 Federal Expenditures'!$AP$29</f>
        <v>0</v>
      </c>
      <c r="C38" s="31">
        <f>'C.2 State Expenditures'!$AP$29</f>
        <v>780847</v>
      </c>
      <c r="D38" s="31">
        <f>'B. Total Expenditures'!$AP$29</f>
        <v>780847</v>
      </c>
      <c r="E38" s="39">
        <f t="shared" si="0"/>
        <v>2.1033711734902228E-3</v>
      </c>
    </row>
    <row r="39" spans="1:5" ht="15.5" x14ac:dyDescent="0.35">
      <c r="A39" s="80" t="s">
        <v>77</v>
      </c>
      <c r="B39" s="31">
        <f>'C.1 Federal Expenditures'!$AQ$29</f>
        <v>0</v>
      </c>
      <c r="C39" s="31">
        <f>'C.2 State Expenditures'!$AQ$29</f>
        <v>0</v>
      </c>
      <c r="D39" s="31">
        <f>'B. Total Expenditures'!$AQ$29</f>
        <v>0</v>
      </c>
      <c r="E39" s="39">
        <f t="shared" si="0"/>
        <v>0</v>
      </c>
    </row>
    <row r="40" spans="1:5" ht="15.5" x14ac:dyDescent="0.35">
      <c r="A40" s="73" t="s">
        <v>130</v>
      </c>
      <c r="B40" s="95">
        <f>'C.1 Federal Expenditures'!$AR$29</f>
        <v>194701922</v>
      </c>
      <c r="C40" s="95">
        <f>'C.2 State Expenditures'!$AR$29</f>
        <v>154900483</v>
      </c>
      <c r="D40" s="95">
        <f>'B. Total Expenditures'!$AR$29</f>
        <v>349602405</v>
      </c>
      <c r="E40" s="75">
        <f t="shared" si="0"/>
        <v>0.94172561444156677</v>
      </c>
    </row>
    <row r="41" spans="1:5" ht="15.5" x14ac:dyDescent="0.35">
      <c r="A41" s="80" t="s">
        <v>78</v>
      </c>
      <c r="B41" s="31">
        <f>'C.1 Federal Expenditures'!$C$29</f>
        <v>0</v>
      </c>
      <c r="C41" s="94"/>
      <c r="D41" s="31">
        <f>'B. Total Expenditures'!$C$29</f>
        <v>0</v>
      </c>
      <c r="E41" s="39">
        <f t="shared" si="0"/>
        <v>0</v>
      </c>
    </row>
    <row r="42" spans="1:5" ht="15.5" x14ac:dyDescent="0.35">
      <c r="A42" s="80" t="s">
        <v>192</v>
      </c>
      <c r="B42" s="31">
        <f>'C.1 Federal Expenditures'!$D$29</f>
        <v>21633547</v>
      </c>
      <c r="C42" s="94"/>
      <c r="D42" s="31">
        <f>'B. Total Expenditures'!$D$29</f>
        <v>21633547</v>
      </c>
      <c r="E42" s="39">
        <f t="shared" si="0"/>
        <v>5.82743855584332E-2</v>
      </c>
    </row>
    <row r="43" spans="1:5" ht="15.5" x14ac:dyDescent="0.35">
      <c r="A43" s="82" t="s">
        <v>101</v>
      </c>
      <c r="B43" s="95">
        <f>B41+B42</f>
        <v>21633547</v>
      </c>
      <c r="C43" s="97"/>
      <c r="D43" s="95">
        <f>D41+D42</f>
        <v>21633547</v>
      </c>
      <c r="E43" s="75">
        <f t="shared" si="0"/>
        <v>5.82743855584332E-2</v>
      </c>
    </row>
    <row r="44" spans="1:5" ht="15.5" x14ac:dyDescent="0.35">
      <c r="A44" s="73" t="s">
        <v>59</v>
      </c>
      <c r="B44" s="74">
        <f>SUM(B41,B42, B3,B6,B10,B14,B18,B19,B22,B23,B24,B25,B26,B27,B28,B29,B30,B34,B35, B39)</f>
        <v>216335469</v>
      </c>
      <c r="C44" s="74">
        <f>SUM(C41,C42,C3,C6,C10,C14,C18,C19,C22,C23,C24,C25,C26,C27,C28,C29,C30,C34,C35, C39)</f>
        <v>154900483</v>
      </c>
      <c r="D44" s="74">
        <f>B44+C44</f>
        <v>371235952</v>
      </c>
      <c r="E44" s="75">
        <f t="shared" si="0"/>
        <v>1</v>
      </c>
    </row>
    <row r="45" spans="1:5" ht="15.5" x14ac:dyDescent="0.35">
      <c r="A45" s="80" t="s">
        <v>128</v>
      </c>
      <c r="B45" s="31">
        <f>'C.1 Federal Expenditures'!$AS$29</f>
        <v>0</v>
      </c>
      <c r="C45" s="94"/>
      <c r="D45" s="31">
        <f>'B. Total Expenditures'!$AS$29</f>
        <v>0</v>
      </c>
      <c r="E45" s="96"/>
    </row>
    <row r="46" spans="1:5" ht="15.5" x14ac:dyDescent="0.35">
      <c r="A46" s="80" t="s">
        <v>129</v>
      </c>
      <c r="B46" s="31">
        <f>'C.1 Federal Expenditures'!$AT$29</f>
        <v>0</v>
      </c>
      <c r="C46" s="94"/>
      <c r="D46" s="31">
        <f>'B. Total Expenditures'!$AT$29</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6">
    <tabColor theme="6"/>
  </sheetPr>
  <dimension ref="A1:J53"/>
  <sheetViews>
    <sheetView topLeftCell="A31" workbookViewId="0"/>
  </sheetViews>
  <sheetFormatPr defaultRowHeight="14.5" x14ac:dyDescent="0.35"/>
  <cols>
    <col min="1" max="1" width="45.7265625" style="8" customWidth="1"/>
    <col min="2" max="7" width="16.54296875" customWidth="1"/>
    <col min="8" max="9" width="15.1796875" customWidth="1"/>
  </cols>
  <sheetData>
    <row r="1" spans="1:9" s="215" customFormat="1" ht="20.149999999999999" customHeight="1" x14ac:dyDescent="0.35">
      <c r="A1" s="214" t="s">
        <v>306</v>
      </c>
      <c r="B1" s="218"/>
      <c r="C1" s="219"/>
      <c r="D1" s="218"/>
      <c r="E1" s="218"/>
      <c r="F1" s="218"/>
      <c r="G1" s="218"/>
      <c r="H1" s="220"/>
      <c r="I1" s="220"/>
    </row>
    <row r="2" spans="1:9" s="8" customFormat="1" ht="81.25" customHeight="1" x14ac:dyDescent="0.35">
      <c r="A2" s="228" t="s">
        <v>57</v>
      </c>
      <c r="B2" s="193" t="s">
        <v>355</v>
      </c>
      <c r="C2" s="193" t="s">
        <v>356</v>
      </c>
      <c r="D2" s="193" t="s">
        <v>357</v>
      </c>
      <c r="E2" s="193" t="s">
        <v>358</v>
      </c>
      <c r="F2" s="193" t="s">
        <v>359</v>
      </c>
      <c r="G2" s="193" t="s">
        <v>360</v>
      </c>
      <c r="H2" s="193" t="s">
        <v>361</v>
      </c>
      <c r="I2" s="193" t="s">
        <v>362</v>
      </c>
    </row>
    <row r="3" spans="1:9" ht="15.5" x14ac:dyDescent="0.35">
      <c r="A3" s="80" t="s">
        <v>60</v>
      </c>
      <c r="B3" s="161">
        <v>2937561678</v>
      </c>
      <c r="C3" s="161">
        <f>'A.1 Fed &amp; State by Category'!B3</f>
        <v>3310944014</v>
      </c>
      <c r="D3" s="161">
        <v>3573041581</v>
      </c>
      <c r="E3" s="161">
        <f>'A.1 Fed &amp; State by Category'!C3</f>
        <v>3740135364</v>
      </c>
      <c r="F3" s="161">
        <v>6510603259</v>
      </c>
      <c r="G3" s="161">
        <f>C3+E3</f>
        <v>7051079378</v>
      </c>
      <c r="H3" s="162">
        <f>F3/$F$44</f>
        <v>0.21067397220757336</v>
      </c>
      <c r="I3" s="162">
        <f>G3/$G$44</f>
        <v>0.22347369129434691</v>
      </c>
    </row>
    <row r="4" spans="1:9" ht="28.5" customHeight="1" x14ac:dyDescent="0.35">
      <c r="A4" s="163" t="s">
        <v>103</v>
      </c>
      <c r="B4" s="164">
        <v>2653790124</v>
      </c>
      <c r="C4" s="161">
        <f>'A.1 Fed &amp; State by Category'!B4</f>
        <v>2984501777</v>
      </c>
      <c r="D4" s="161">
        <v>3353093528</v>
      </c>
      <c r="E4" s="161">
        <f>'A.1 Fed &amp; State by Category'!C4</f>
        <v>3523027554</v>
      </c>
      <c r="F4" s="161">
        <v>6006883652</v>
      </c>
      <c r="G4" s="161">
        <f t="shared" ref="G4:G46" si="0">C4+E4</f>
        <v>6507529331</v>
      </c>
      <c r="H4" s="162">
        <f t="shared" ref="H4:H44" si="1">F4/$F$44</f>
        <v>0.19437431359470508</v>
      </c>
      <c r="I4" s="162">
        <f t="shared" ref="I4:I44" si="2">G4/$G$44</f>
        <v>0.20624666421175578</v>
      </c>
    </row>
    <row r="5" spans="1:9" ht="29" x14ac:dyDescent="0.35">
      <c r="A5" s="163" t="s">
        <v>102</v>
      </c>
      <c r="B5" s="161">
        <v>283771554</v>
      </c>
      <c r="C5" s="161">
        <f>'A.1 Fed &amp; State by Category'!B5</f>
        <v>326442237</v>
      </c>
      <c r="D5" s="161">
        <v>219948053</v>
      </c>
      <c r="E5" s="161">
        <f>'A.1 Fed &amp; State by Category'!C5</f>
        <v>217107810</v>
      </c>
      <c r="F5" s="161">
        <v>503719607</v>
      </c>
      <c r="G5" s="161">
        <f t="shared" si="0"/>
        <v>543550047</v>
      </c>
      <c r="H5" s="162">
        <f t="shared" si="1"/>
        <v>1.6299658612868303E-2</v>
      </c>
      <c r="I5" s="162">
        <f t="shared" si="2"/>
        <v>1.722702708259112E-2</v>
      </c>
    </row>
    <row r="6" spans="1:9" ht="31" x14ac:dyDescent="0.35">
      <c r="A6" s="80" t="s">
        <v>75</v>
      </c>
      <c r="B6" s="161">
        <v>688989820</v>
      </c>
      <c r="C6" s="161">
        <f>'A.1 Fed &amp; State by Category'!B6</f>
        <v>640721591</v>
      </c>
      <c r="D6" s="171"/>
      <c r="E6" s="171"/>
      <c r="F6" s="161">
        <v>688989820</v>
      </c>
      <c r="G6" s="161">
        <f t="shared" si="0"/>
        <v>640721591</v>
      </c>
      <c r="H6" s="162">
        <f t="shared" si="1"/>
        <v>2.2294742348080925E-2</v>
      </c>
      <c r="I6" s="162">
        <f t="shared" si="2"/>
        <v>2.0306737643530866E-2</v>
      </c>
    </row>
    <row r="7" spans="1:9" x14ac:dyDescent="0.35">
      <c r="A7" s="163" t="s">
        <v>104</v>
      </c>
      <c r="B7" s="165">
        <v>359949880</v>
      </c>
      <c r="C7" s="161">
        <f>'A.1 Fed &amp; State by Category'!B7</f>
        <v>330517214</v>
      </c>
      <c r="D7" s="171"/>
      <c r="E7" s="171"/>
      <c r="F7" s="161">
        <v>359949880</v>
      </c>
      <c r="G7" s="161">
        <f t="shared" si="0"/>
        <v>330517214</v>
      </c>
      <c r="H7" s="162">
        <f t="shared" si="1"/>
        <v>1.1647472284601603E-2</v>
      </c>
      <c r="I7" s="162">
        <f t="shared" si="2"/>
        <v>1.0475261713739793E-2</v>
      </c>
    </row>
    <row r="8" spans="1:9" x14ac:dyDescent="0.35">
      <c r="A8" s="163" t="s">
        <v>105</v>
      </c>
      <c r="B8" s="161">
        <v>32818646</v>
      </c>
      <c r="C8" s="161">
        <f>'A.1 Fed &amp; State by Category'!B8</f>
        <v>25885126</v>
      </c>
      <c r="D8" s="171"/>
      <c r="E8" s="171"/>
      <c r="F8" s="161">
        <v>32818646</v>
      </c>
      <c r="G8" s="161">
        <f t="shared" si="0"/>
        <v>25885126</v>
      </c>
      <c r="H8" s="162">
        <f t="shared" si="1"/>
        <v>1.0619652650062038E-3</v>
      </c>
      <c r="I8" s="162">
        <f t="shared" si="2"/>
        <v>8.2039136800641935E-4</v>
      </c>
    </row>
    <row r="9" spans="1:9" ht="29" x14ac:dyDescent="0.35">
      <c r="A9" s="163" t="s">
        <v>106</v>
      </c>
      <c r="B9" s="161">
        <v>296221294</v>
      </c>
      <c r="C9" s="161">
        <f>'A.1 Fed &amp; State by Category'!B9</f>
        <v>284319251</v>
      </c>
      <c r="D9" s="171"/>
      <c r="E9" s="171"/>
      <c r="F9" s="161">
        <v>296221294</v>
      </c>
      <c r="G9" s="161">
        <f t="shared" si="0"/>
        <v>284319251</v>
      </c>
      <c r="H9" s="162">
        <f t="shared" si="1"/>
        <v>9.5853047984731186E-3</v>
      </c>
      <c r="I9" s="162">
        <f t="shared" si="2"/>
        <v>9.0110845617846526E-3</v>
      </c>
    </row>
    <row r="10" spans="1:9" ht="31" x14ac:dyDescent="0.35">
      <c r="A10" s="80" t="s">
        <v>74</v>
      </c>
      <c r="B10" s="161">
        <v>580107979</v>
      </c>
      <c r="C10" s="161">
        <f>'A.1 Fed &amp; State by Category'!B10</f>
        <v>651332884</v>
      </c>
      <c r="D10" s="171"/>
      <c r="E10" s="171"/>
      <c r="F10" s="161">
        <v>580107979</v>
      </c>
      <c r="G10" s="161">
        <f t="shared" si="0"/>
        <v>651332884</v>
      </c>
      <c r="H10" s="162">
        <f t="shared" si="1"/>
        <v>1.8771478983348317E-2</v>
      </c>
      <c r="I10" s="162">
        <f t="shared" si="2"/>
        <v>2.064304712027774E-2</v>
      </c>
    </row>
    <row r="11" spans="1:9" x14ac:dyDescent="0.35">
      <c r="A11" s="163" t="s">
        <v>107</v>
      </c>
      <c r="B11" s="161">
        <v>446602734</v>
      </c>
      <c r="C11" s="161">
        <f>'A.1 Fed &amp; State by Category'!B11</f>
        <v>512670073</v>
      </c>
      <c r="D11" s="171"/>
      <c r="E11" s="171"/>
      <c r="F11" s="161">
        <v>446602734</v>
      </c>
      <c r="G11" s="161">
        <f t="shared" si="0"/>
        <v>512670073</v>
      </c>
      <c r="H11" s="162">
        <f t="shared" si="1"/>
        <v>1.4451436868078139E-2</v>
      </c>
      <c r="I11" s="162">
        <f t="shared" si="2"/>
        <v>1.6248331282004223E-2</v>
      </c>
    </row>
    <row r="12" spans="1:9" x14ac:dyDescent="0.35">
      <c r="A12" s="163" t="s">
        <v>108</v>
      </c>
      <c r="B12" s="161">
        <v>58533409</v>
      </c>
      <c r="C12" s="161">
        <f>'A.1 Fed &amp; State by Category'!B12</f>
        <v>64397878</v>
      </c>
      <c r="D12" s="171"/>
      <c r="E12" s="171"/>
      <c r="F12" s="161">
        <v>58533409</v>
      </c>
      <c r="G12" s="161">
        <f t="shared" si="0"/>
        <v>64397878</v>
      </c>
      <c r="H12" s="162">
        <f t="shared" si="1"/>
        <v>1.8940588591132466E-3</v>
      </c>
      <c r="I12" s="162">
        <f t="shared" si="2"/>
        <v>2.0409969504931323E-3</v>
      </c>
    </row>
    <row r="13" spans="1:9" ht="29" x14ac:dyDescent="0.35">
      <c r="A13" s="163" t="s">
        <v>109</v>
      </c>
      <c r="B13" s="161">
        <v>74971836</v>
      </c>
      <c r="C13" s="161">
        <f>'A.1 Fed &amp; State by Category'!B13</f>
        <v>74264933</v>
      </c>
      <c r="D13" s="171"/>
      <c r="E13" s="171"/>
      <c r="F13" s="161">
        <v>74971836</v>
      </c>
      <c r="G13" s="161">
        <f t="shared" si="0"/>
        <v>74264933</v>
      </c>
      <c r="H13" s="162">
        <f t="shared" si="1"/>
        <v>2.4259832561569312E-3</v>
      </c>
      <c r="I13" s="162">
        <f t="shared" si="2"/>
        <v>2.3537188877803829E-3</v>
      </c>
    </row>
    <row r="14" spans="1:9" ht="15.5" x14ac:dyDescent="0.35">
      <c r="A14" s="80" t="s">
        <v>110</v>
      </c>
      <c r="B14" s="161">
        <v>2800758945</v>
      </c>
      <c r="C14" s="161">
        <f>'A.1 Fed &amp; State by Category'!B14</f>
        <v>2650372705</v>
      </c>
      <c r="D14" s="161">
        <v>430608919</v>
      </c>
      <c r="E14" s="161">
        <f>'A.1 Fed &amp; State by Category'!C14</f>
        <v>398718088</v>
      </c>
      <c r="F14" s="161">
        <v>3231367864</v>
      </c>
      <c r="G14" s="161">
        <f t="shared" si="0"/>
        <v>3049090793</v>
      </c>
      <c r="H14" s="162">
        <f t="shared" si="1"/>
        <v>0.10456252308597042</v>
      </c>
      <c r="I14" s="162">
        <f t="shared" si="2"/>
        <v>9.6636491815610556E-2</v>
      </c>
    </row>
    <row r="15" spans="1:9" x14ac:dyDescent="0.35">
      <c r="A15" s="163" t="s">
        <v>111</v>
      </c>
      <c r="B15" s="161">
        <v>122603563</v>
      </c>
      <c r="C15" s="161">
        <f>'A.1 Fed &amp; State by Category'!B15</f>
        <v>100492247</v>
      </c>
      <c r="D15" s="161">
        <v>27489101</v>
      </c>
      <c r="E15" s="161">
        <f>'A.1 Fed &amp; State by Category'!C15</f>
        <v>21004749</v>
      </c>
      <c r="F15" s="161">
        <v>150092664</v>
      </c>
      <c r="G15" s="161">
        <f t="shared" si="0"/>
        <v>121496996</v>
      </c>
      <c r="H15" s="162">
        <f t="shared" si="1"/>
        <v>4.8567876840576269E-3</v>
      </c>
      <c r="I15" s="162">
        <f t="shared" si="2"/>
        <v>3.8506703331137142E-3</v>
      </c>
    </row>
    <row r="16" spans="1:9" s="8" customFormat="1" x14ac:dyDescent="0.35">
      <c r="A16" s="163" t="s">
        <v>112</v>
      </c>
      <c r="B16" s="161">
        <v>1414987108</v>
      </c>
      <c r="C16" s="161">
        <f>'A.1 Fed &amp; State by Category'!B16</f>
        <v>1309322912</v>
      </c>
      <c r="D16" s="161">
        <v>218550515</v>
      </c>
      <c r="E16" s="161">
        <f>'A.1 Fed &amp; State by Category'!C16</f>
        <v>204313891</v>
      </c>
      <c r="F16" s="161">
        <v>1633537623</v>
      </c>
      <c r="G16" s="161">
        <f t="shared" si="0"/>
        <v>1513636803</v>
      </c>
      <c r="H16" s="162">
        <f t="shared" si="1"/>
        <v>5.2858981894219503E-2</v>
      </c>
      <c r="I16" s="162">
        <f t="shared" si="2"/>
        <v>4.7972513924716187E-2</v>
      </c>
    </row>
    <row r="17" spans="1:10" x14ac:dyDescent="0.35">
      <c r="A17" s="163" t="s">
        <v>113</v>
      </c>
      <c r="B17" s="164">
        <v>1263168274</v>
      </c>
      <c r="C17" s="161">
        <f>'A.1 Fed &amp; State by Category'!B17</f>
        <v>1240557546</v>
      </c>
      <c r="D17" s="161">
        <v>184569303</v>
      </c>
      <c r="E17" s="161">
        <f>'A.1 Fed &amp; State by Category'!C17</f>
        <v>173399448</v>
      </c>
      <c r="F17" s="161">
        <v>1447737577</v>
      </c>
      <c r="G17" s="161">
        <f t="shared" si="0"/>
        <v>1413956994</v>
      </c>
      <c r="H17" s="162">
        <f t="shared" si="1"/>
        <v>4.6846753507693288E-2</v>
      </c>
      <c r="I17" s="162">
        <f t="shared" si="2"/>
        <v>4.4813307557780652E-2</v>
      </c>
    </row>
    <row r="18" spans="1:10" s="8" customFormat="1" ht="15.5" x14ac:dyDescent="0.35">
      <c r="A18" s="80" t="s">
        <v>114</v>
      </c>
      <c r="B18" s="166">
        <v>357089805</v>
      </c>
      <c r="C18" s="161">
        <f>'A.1 Fed &amp; State by Category'!B18</f>
        <v>334765793</v>
      </c>
      <c r="D18" s="161">
        <v>49884036</v>
      </c>
      <c r="E18" s="161">
        <f>'A.1 Fed &amp; State by Category'!C18</f>
        <v>38393391</v>
      </c>
      <c r="F18" s="161">
        <v>406973841</v>
      </c>
      <c r="G18" s="161">
        <f t="shared" si="0"/>
        <v>373159184</v>
      </c>
      <c r="H18" s="162">
        <f t="shared" si="1"/>
        <v>1.3169101580490483E-2</v>
      </c>
      <c r="I18" s="162">
        <f t="shared" si="2"/>
        <v>1.182673684670954E-2</v>
      </c>
    </row>
    <row r="19" spans="1:10" s="8" customFormat="1" ht="15.5" x14ac:dyDescent="0.35">
      <c r="A19" s="80" t="s">
        <v>79</v>
      </c>
      <c r="B19" s="166">
        <v>1468089198</v>
      </c>
      <c r="C19" s="161">
        <f>'A.1 Fed &amp; State by Category'!B19</f>
        <v>1488132019</v>
      </c>
      <c r="D19" s="161">
        <v>4875451410</v>
      </c>
      <c r="E19" s="161">
        <f>'A.1 Fed &amp; State by Category'!C19</f>
        <v>4979502326</v>
      </c>
      <c r="F19" s="161">
        <v>6343540608</v>
      </c>
      <c r="G19" s="161">
        <f t="shared" si="0"/>
        <v>6467634345</v>
      </c>
      <c r="H19" s="162">
        <f t="shared" si="1"/>
        <v>0.20526805959186539</v>
      </c>
      <c r="I19" s="162">
        <f t="shared" si="2"/>
        <v>0.20498225073580295</v>
      </c>
    </row>
    <row r="20" spans="1:10" s="8" customFormat="1" x14ac:dyDescent="0.35">
      <c r="A20" s="163" t="s">
        <v>116</v>
      </c>
      <c r="B20" s="166">
        <v>1407389317</v>
      </c>
      <c r="C20" s="161">
        <f>'A.1 Fed &amp; State by Category'!B20</f>
        <v>1406802619</v>
      </c>
      <c r="D20" s="161">
        <v>2335088505</v>
      </c>
      <c r="E20" s="161">
        <f>'A.1 Fed &amp; State by Category'!C20</f>
        <v>2382873291</v>
      </c>
      <c r="F20" s="161">
        <v>3742477822</v>
      </c>
      <c r="G20" s="161">
        <f t="shared" si="0"/>
        <v>3789675910</v>
      </c>
      <c r="H20" s="162">
        <f t="shared" si="1"/>
        <v>0.12110132307164867</v>
      </c>
      <c r="I20" s="162">
        <f t="shared" si="2"/>
        <v>0.12010825846881612</v>
      </c>
    </row>
    <row r="21" spans="1:10" s="8" customFormat="1" x14ac:dyDescent="0.35">
      <c r="A21" s="163" t="s">
        <v>115</v>
      </c>
      <c r="B21" s="166">
        <v>60699881</v>
      </c>
      <c r="C21" s="161">
        <f>'A.1 Fed &amp; State by Category'!B21</f>
        <v>81329400</v>
      </c>
      <c r="D21" s="161">
        <v>2540362905</v>
      </c>
      <c r="E21" s="161">
        <f>'A.1 Fed &amp; State by Category'!C21</f>
        <v>2596629035</v>
      </c>
      <c r="F21" s="161">
        <v>2601062786</v>
      </c>
      <c r="G21" s="161">
        <f t="shared" si="0"/>
        <v>2677958435</v>
      </c>
      <c r="H21" s="162">
        <f t="shared" si="1"/>
        <v>8.4166736520216737E-2</v>
      </c>
      <c r="I21" s="162">
        <f t="shared" si="2"/>
        <v>8.4873992266986831E-2</v>
      </c>
    </row>
    <row r="22" spans="1:10" s="8" customFormat="1" ht="15.75" customHeight="1" x14ac:dyDescent="0.35">
      <c r="A22" s="80" t="s">
        <v>80</v>
      </c>
      <c r="B22" s="166">
        <v>2328516</v>
      </c>
      <c r="C22" s="161">
        <f>'A.1 Fed &amp; State by Category'!B22</f>
        <v>1412398</v>
      </c>
      <c r="D22" s="161">
        <v>128351</v>
      </c>
      <c r="E22" s="161">
        <f>'A.1 Fed &amp; State by Category'!C22</f>
        <v>196030</v>
      </c>
      <c r="F22" s="161">
        <v>2456867</v>
      </c>
      <c r="G22" s="161">
        <f t="shared" si="0"/>
        <v>1608428</v>
      </c>
      <c r="H22" s="162">
        <f t="shared" si="1"/>
        <v>7.9500763521444387E-5</v>
      </c>
      <c r="I22" s="162">
        <f t="shared" si="2"/>
        <v>5.0976782854363123E-5</v>
      </c>
    </row>
    <row r="23" spans="1:10" s="8" customFormat="1" ht="15.5" x14ac:dyDescent="0.35">
      <c r="A23" s="80" t="s">
        <v>76</v>
      </c>
      <c r="B23" s="166">
        <v>342597893</v>
      </c>
      <c r="C23" s="161">
        <f>'A.1 Fed &amp; State by Category'!B23</f>
        <v>278230819</v>
      </c>
      <c r="D23" s="161">
        <v>1929351321</v>
      </c>
      <c r="E23" s="161">
        <f>'A.1 Fed &amp; State by Category'!C23</f>
        <v>2038483984</v>
      </c>
      <c r="F23" s="161">
        <v>2271949214</v>
      </c>
      <c r="G23" s="161">
        <f t="shared" si="0"/>
        <v>2316714803</v>
      </c>
      <c r="H23" s="162">
        <f t="shared" si="1"/>
        <v>7.3517083828691362E-2</v>
      </c>
      <c r="I23" s="162">
        <f t="shared" si="2"/>
        <v>7.3424901486432492E-2</v>
      </c>
    </row>
    <row r="24" spans="1:10" s="8" customFormat="1" ht="15.5" x14ac:dyDescent="0.35">
      <c r="A24" s="80" t="s">
        <v>81</v>
      </c>
      <c r="B24" s="166">
        <v>0</v>
      </c>
      <c r="C24" s="161">
        <f>'A.1 Fed &amp; State by Category'!B24</f>
        <v>0</v>
      </c>
      <c r="D24" s="161">
        <v>490025322</v>
      </c>
      <c r="E24" s="161">
        <f>'A.1 Fed &amp; State by Category'!C24</f>
        <v>515609224</v>
      </c>
      <c r="F24" s="161">
        <v>490025322</v>
      </c>
      <c r="G24" s="161">
        <f t="shared" si="0"/>
        <v>515609224</v>
      </c>
      <c r="H24" s="162">
        <f t="shared" si="1"/>
        <v>1.5856530794642786E-2</v>
      </c>
      <c r="I24" s="162">
        <f t="shared" si="2"/>
        <v>1.6341483392203243E-2</v>
      </c>
      <c r="J24" s="98"/>
    </row>
    <row r="25" spans="1:10" ht="15.5" x14ac:dyDescent="0.35">
      <c r="A25" s="80" t="s">
        <v>61</v>
      </c>
      <c r="B25" s="166">
        <v>332630856</v>
      </c>
      <c r="C25" s="161">
        <f>'A.1 Fed &amp; State by Category'!B25</f>
        <v>312542110</v>
      </c>
      <c r="D25" s="161">
        <v>622399833</v>
      </c>
      <c r="E25" s="161">
        <f>'A.1 Fed &amp; State by Category'!C25</f>
        <v>498021363</v>
      </c>
      <c r="F25" s="161">
        <v>955030689</v>
      </c>
      <c r="G25" s="161">
        <f t="shared" si="0"/>
        <v>810563473</v>
      </c>
      <c r="H25" s="162">
        <f t="shared" si="1"/>
        <v>3.0903451005655211E-2</v>
      </c>
      <c r="I25" s="162">
        <f t="shared" si="2"/>
        <v>2.5689628726184466E-2</v>
      </c>
    </row>
    <row r="26" spans="1:10" ht="15" customHeight="1" x14ac:dyDescent="0.35">
      <c r="A26" s="80" t="s">
        <v>117</v>
      </c>
      <c r="B26" s="166">
        <v>204362013</v>
      </c>
      <c r="C26" s="161">
        <f>'A.1 Fed &amp; State by Category'!B26</f>
        <v>194694193</v>
      </c>
      <c r="D26" s="161">
        <v>204088089</v>
      </c>
      <c r="E26" s="161">
        <f>'A.1 Fed &amp; State by Category'!C26</f>
        <v>199979956</v>
      </c>
      <c r="F26" s="161">
        <v>408450102</v>
      </c>
      <c r="G26" s="161">
        <f t="shared" si="0"/>
        <v>394674149</v>
      </c>
      <c r="H26" s="162">
        <f t="shared" si="1"/>
        <v>1.3216871311882915E-2</v>
      </c>
      <c r="I26" s="162">
        <f t="shared" si="2"/>
        <v>1.2508622326770956E-2</v>
      </c>
    </row>
    <row r="27" spans="1:10" ht="15.5" x14ac:dyDescent="0.35">
      <c r="A27" s="80" t="s">
        <v>118</v>
      </c>
      <c r="B27" s="166">
        <v>217263286</v>
      </c>
      <c r="C27" s="161">
        <f>'A.1 Fed &amp; State by Category'!B27</f>
        <v>232938012</v>
      </c>
      <c r="D27" s="161">
        <v>654363868</v>
      </c>
      <c r="E27" s="161">
        <f>'A.1 Fed &amp; State by Category'!C27</f>
        <v>748910198</v>
      </c>
      <c r="F27" s="161">
        <v>871627154</v>
      </c>
      <c r="G27" s="161">
        <f t="shared" si="0"/>
        <v>981848210</v>
      </c>
      <c r="H27" s="162">
        <f t="shared" si="1"/>
        <v>2.8204629818799141E-2</v>
      </c>
      <c r="I27" s="162">
        <f t="shared" si="2"/>
        <v>3.1118248996607322E-2</v>
      </c>
    </row>
    <row r="28" spans="1:10" s="8" customFormat="1" ht="15.5" x14ac:dyDescent="0.35">
      <c r="A28" s="80" t="s">
        <v>119</v>
      </c>
      <c r="B28" s="166">
        <v>135885828</v>
      </c>
      <c r="C28" s="161">
        <f>'A.1 Fed &amp; State by Category'!B28</f>
        <v>129118818</v>
      </c>
      <c r="D28" s="161">
        <v>102926915</v>
      </c>
      <c r="E28" s="161">
        <f>'A.1 Fed &amp; State by Category'!C28</f>
        <v>105823072</v>
      </c>
      <c r="F28" s="161">
        <v>238812743</v>
      </c>
      <c r="G28" s="161">
        <f t="shared" si="0"/>
        <v>234941890</v>
      </c>
      <c r="H28" s="162">
        <f t="shared" si="1"/>
        <v>7.7276447634936993E-3</v>
      </c>
      <c r="I28" s="162">
        <f t="shared" si="2"/>
        <v>7.4461410208748339E-3</v>
      </c>
    </row>
    <row r="29" spans="1:10" ht="15.75" customHeight="1" x14ac:dyDescent="0.35">
      <c r="A29" s="80" t="s">
        <v>82</v>
      </c>
      <c r="B29" s="166">
        <v>127385462</v>
      </c>
      <c r="C29" s="161">
        <f>'A.1 Fed &amp; State by Category'!B29</f>
        <v>113648009</v>
      </c>
      <c r="D29" s="161">
        <v>36393426</v>
      </c>
      <c r="E29" s="161">
        <f>'A.1 Fed &amp; State by Category'!C29</f>
        <v>44803855</v>
      </c>
      <c r="F29" s="161">
        <v>163778888</v>
      </c>
      <c r="G29" s="161">
        <f t="shared" si="0"/>
        <v>158451864</v>
      </c>
      <c r="H29" s="162">
        <f t="shared" si="1"/>
        <v>5.2996546596511436E-3</v>
      </c>
      <c r="I29" s="162">
        <f t="shared" si="2"/>
        <v>5.0219010512109197E-3</v>
      </c>
    </row>
    <row r="30" spans="1:10" ht="15.75" customHeight="1" x14ac:dyDescent="0.35">
      <c r="A30" s="80" t="s">
        <v>120</v>
      </c>
      <c r="B30" s="166">
        <v>1155146738</v>
      </c>
      <c r="C30" s="161">
        <f>'A.1 Fed &amp; State by Category'!B30</f>
        <v>1195290223</v>
      </c>
      <c r="D30" s="161">
        <v>627339624</v>
      </c>
      <c r="E30" s="161">
        <f>'A.1 Fed &amp; State by Category'!C30</f>
        <v>593719252</v>
      </c>
      <c r="F30" s="161">
        <v>1782486362</v>
      </c>
      <c r="G30" s="161">
        <f t="shared" si="0"/>
        <v>1789009475</v>
      </c>
      <c r="H30" s="162">
        <f t="shared" si="1"/>
        <v>5.7678753772817871E-2</v>
      </c>
      <c r="I30" s="162">
        <f t="shared" si="2"/>
        <v>5.6700049695400212E-2</v>
      </c>
    </row>
    <row r="31" spans="1:10" ht="29" x14ac:dyDescent="0.35">
      <c r="A31" s="163" t="s">
        <v>121</v>
      </c>
      <c r="B31" s="166">
        <v>617972119</v>
      </c>
      <c r="C31" s="161">
        <f>'A.1 Fed &amp; State by Category'!B31</f>
        <v>617949786</v>
      </c>
      <c r="D31" s="161">
        <v>266147266</v>
      </c>
      <c r="E31" s="161">
        <f>'A.1 Fed &amp; State by Category'!C31</f>
        <v>221462228</v>
      </c>
      <c r="F31" s="161">
        <v>884119385</v>
      </c>
      <c r="G31" s="161">
        <f t="shared" si="0"/>
        <v>839412014</v>
      </c>
      <c r="H31" s="162">
        <f t="shared" si="1"/>
        <v>2.8608860858813215E-2</v>
      </c>
      <c r="I31" s="162">
        <f t="shared" si="2"/>
        <v>2.6603941216530438E-2</v>
      </c>
    </row>
    <row r="32" spans="1:10" x14ac:dyDescent="0.35">
      <c r="A32" s="163" t="s">
        <v>122</v>
      </c>
      <c r="B32" s="166">
        <v>14319541</v>
      </c>
      <c r="C32" s="161">
        <f>'A.1 Fed &amp; State by Category'!B32</f>
        <v>10741312</v>
      </c>
      <c r="D32" s="161">
        <v>16878461</v>
      </c>
      <c r="E32" s="161">
        <f>'A.1 Fed &amp; State by Category'!C32</f>
        <v>16136344</v>
      </c>
      <c r="F32" s="161">
        <v>31198002</v>
      </c>
      <c r="G32" s="161">
        <f t="shared" si="0"/>
        <v>26877656</v>
      </c>
      <c r="H32" s="162">
        <f t="shared" si="1"/>
        <v>1.0095235026330483E-3</v>
      </c>
      <c r="I32" s="162">
        <f t="shared" si="2"/>
        <v>8.5184816077951274E-4</v>
      </c>
    </row>
    <row r="33" spans="1:9" x14ac:dyDescent="0.35">
      <c r="A33" s="163" t="s">
        <v>123</v>
      </c>
      <c r="B33" s="166">
        <v>522855078</v>
      </c>
      <c r="C33" s="161">
        <f>'A.1 Fed &amp; State by Category'!B33</f>
        <v>566599125</v>
      </c>
      <c r="D33" s="161">
        <v>344313897</v>
      </c>
      <c r="E33" s="161">
        <f>'A.1 Fed &amp; State by Category'!C33</f>
        <v>356120680</v>
      </c>
      <c r="F33" s="161">
        <v>867168975</v>
      </c>
      <c r="G33" s="161">
        <f t="shared" si="0"/>
        <v>922719805</v>
      </c>
      <c r="H33" s="162">
        <f t="shared" si="1"/>
        <v>2.8060369411371605E-2</v>
      </c>
      <c r="I33" s="162">
        <f t="shared" si="2"/>
        <v>2.9244260318090264E-2</v>
      </c>
    </row>
    <row r="34" spans="1:9" ht="15.5" x14ac:dyDescent="0.35">
      <c r="A34" s="80" t="s">
        <v>124</v>
      </c>
      <c r="B34" s="166">
        <v>93897740</v>
      </c>
      <c r="C34" s="161">
        <f>'A.1 Fed &amp; State by Category'!B34</f>
        <v>106972630</v>
      </c>
      <c r="D34" s="161">
        <v>30376241</v>
      </c>
      <c r="E34" s="161">
        <f>'A.1 Fed &amp; State by Category'!C34</f>
        <v>34575068</v>
      </c>
      <c r="F34" s="161">
        <v>124273981</v>
      </c>
      <c r="G34" s="161">
        <f t="shared" si="0"/>
        <v>141547698</v>
      </c>
      <c r="H34" s="162">
        <f t="shared" si="1"/>
        <v>4.0213313847878105E-3</v>
      </c>
      <c r="I34" s="162">
        <f t="shared" si="2"/>
        <v>4.4861481300256956E-3</v>
      </c>
    </row>
    <row r="35" spans="1:9" ht="15.5" x14ac:dyDescent="0.35">
      <c r="A35" s="80" t="s">
        <v>83</v>
      </c>
      <c r="B35" s="166">
        <v>2336466307</v>
      </c>
      <c r="C35" s="161">
        <f>'A.1 Fed &amp; State by Category'!B35</f>
        <v>2341830729</v>
      </c>
      <c r="D35" s="161">
        <v>826489438</v>
      </c>
      <c r="E35" s="161">
        <f>'A.1 Fed &amp; State by Category'!C35</f>
        <v>824698897</v>
      </c>
      <c r="F35" s="161">
        <v>3162955745</v>
      </c>
      <c r="G35" s="161">
        <f t="shared" si="0"/>
        <v>3166529626</v>
      </c>
      <c r="H35" s="162">
        <f t="shared" si="1"/>
        <v>0.10234880305366101</v>
      </c>
      <c r="I35" s="162">
        <f t="shared" si="2"/>
        <v>0.10035854458297772</v>
      </c>
    </row>
    <row r="36" spans="1:9" x14ac:dyDescent="0.35">
      <c r="A36" s="163" t="s">
        <v>125</v>
      </c>
      <c r="B36" s="166">
        <v>1361264179</v>
      </c>
      <c r="C36" s="161">
        <f>'A.1 Fed &amp; State by Category'!B36</f>
        <v>1306523668</v>
      </c>
      <c r="D36" s="161">
        <v>635574705</v>
      </c>
      <c r="E36" s="161">
        <f>'A.1 Fed &amp; State by Category'!C36</f>
        <v>600132735</v>
      </c>
      <c r="F36" s="161">
        <v>1996838884</v>
      </c>
      <c r="G36" s="161">
        <f t="shared" si="0"/>
        <v>1906656403</v>
      </c>
      <c r="H36" s="162">
        <f t="shared" si="1"/>
        <v>6.4614900158335362E-2</v>
      </c>
      <c r="I36" s="162">
        <f t="shared" si="2"/>
        <v>6.0428697730711023E-2</v>
      </c>
    </row>
    <row r="37" spans="1:9" x14ac:dyDescent="0.35">
      <c r="A37" s="163" t="s">
        <v>126</v>
      </c>
      <c r="B37" s="166">
        <v>805123556</v>
      </c>
      <c r="C37" s="161">
        <f>'A.1 Fed &amp; State by Category'!B37</f>
        <v>835831354</v>
      </c>
      <c r="D37" s="161">
        <v>133692908</v>
      </c>
      <c r="E37" s="161">
        <f>'A.1 Fed &amp; State by Category'!C37</f>
        <v>148965621</v>
      </c>
      <c r="F37" s="161">
        <v>938816464</v>
      </c>
      <c r="G37" s="161">
        <f t="shared" si="0"/>
        <v>984796975</v>
      </c>
      <c r="H37" s="162">
        <f t="shared" si="1"/>
        <v>3.0378781470263801E-2</v>
      </c>
      <c r="I37" s="162">
        <f t="shared" si="2"/>
        <v>3.1211705808533965E-2</v>
      </c>
    </row>
    <row r="38" spans="1:9" x14ac:dyDescent="0.35">
      <c r="A38" s="163" t="s">
        <v>127</v>
      </c>
      <c r="B38" s="166">
        <v>170078572</v>
      </c>
      <c r="C38" s="161">
        <f>'A.1 Fed &amp; State by Category'!B38</f>
        <v>199475707</v>
      </c>
      <c r="D38" s="161">
        <v>57221825</v>
      </c>
      <c r="E38" s="161">
        <f>'A.1 Fed &amp; State by Category'!C38</f>
        <v>75600541</v>
      </c>
      <c r="F38" s="161">
        <v>227300397</v>
      </c>
      <c r="G38" s="161">
        <f t="shared" si="0"/>
        <v>275076248</v>
      </c>
      <c r="H38" s="162">
        <f t="shared" si="1"/>
        <v>7.3551214250618486E-3</v>
      </c>
      <c r="I38" s="162">
        <f t="shared" si="2"/>
        <v>8.7181410437327245E-3</v>
      </c>
    </row>
    <row r="39" spans="1:9" ht="15.5" x14ac:dyDescent="0.35">
      <c r="A39" s="80" t="s">
        <v>77</v>
      </c>
      <c r="B39" s="166">
        <v>18701177</v>
      </c>
      <c r="C39" s="161">
        <f>'A.1 Fed &amp; State by Category'!B39</f>
        <v>25380905</v>
      </c>
      <c r="D39" s="161">
        <v>230896357</v>
      </c>
      <c r="E39" s="161">
        <f>'A.1 Fed &amp; State by Category'!C39</f>
        <v>214064671</v>
      </c>
      <c r="F39" s="161">
        <v>249597534</v>
      </c>
      <c r="G39" s="161">
        <f t="shared" si="0"/>
        <v>239445576</v>
      </c>
      <c r="H39" s="162">
        <f t="shared" si="1"/>
        <v>8.0766254445477411E-3</v>
      </c>
      <c r="I39" s="162">
        <f t="shared" si="2"/>
        <v>7.5888787892214645E-3</v>
      </c>
    </row>
    <row r="40" spans="1:9" ht="15.5" x14ac:dyDescent="0.35">
      <c r="A40" s="167" t="s">
        <v>130</v>
      </c>
      <c r="B40" s="168">
        <v>13799263241</v>
      </c>
      <c r="C40" s="169">
        <f>'A.1 Fed &amp; State by Category'!B40</f>
        <v>14008327852</v>
      </c>
      <c r="D40" s="169">
        <v>14683764731</v>
      </c>
      <c r="E40" s="169">
        <f>'A.1 Fed &amp; State by Category'!C40</f>
        <v>14975634739</v>
      </c>
      <c r="F40" s="169">
        <v>28483027972</v>
      </c>
      <c r="G40" s="169">
        <f t="shared" si="0"/>
        <v>28983962591</v>
      </c>
      <c r="H40" s="170">
        <f t="shared" si="1"/>
        <v>0.92167075839948109</v>
      </c>
      <c r="I40" s="170">
        <f t="shared" si="2"/>
        <v>0.91860448043704224</v>
      </c>
    </row>
    <row r="41" spans="1:9" ht="15.5" x14ac:dyDescent="0.35">
      <c r="A41" s="80" t="s">
        <v>78</v>
      </c>
      <c r="B41" s="166">
        <v>1302120255</v>
      </c>
      <c r="C41" s="161">
        <f>'A.1 Fed &amp; State by Category'!B41</f>
        <v>1437249630</v>
      </c>
      <c r="D41" s="171"/>
      <c r="E41" s="171"/>
      <c r="F41" s="161">
        <v>1302120255</v>
      </c>
      <c r="G41" s="161">
        <f t="shared" si="0"/>
        <v>1437249630</v>
      </c>
      <c r="H41" s="162">
        <f t="shared" si="1"/>
        <v>4.2134781601624295E-2</v>
      </c>
      <c r="I41" s="162">
        <f t="shared" si="2"/>
        <v>4.5551533731086342E-2</v>
      </c>
    </row>
    <row r="42" spans="1:9" ht="15.5" x14ac:dyDescent="0.35">
      <c r="A42" s="80" t="s">
        <v>192</v>
      </c>
      <c r="B42" s="166">
        <v>1118542394</v>
      </c>
      <c r="C42" s="161">
        <f>'A.1 Fed &amp; State by Category'!B42</f>
        <v>1130955451</v>
      </c>
      <c r="D42" s="171"/>
      <c r="E42" s="171"/>
      <c r="F42" s="161">
        <v>1118542394</v>
      </c>
      <c r="G42" s="161">
        <f t="shared" si="0"/>
        <v>1130955451</v>
      </c>
      <c r="H42" s="162">
        <f t="shared" si="1"/>
        <v>3.6194459998894639E-2</v>
      </c>
      <c r="I42" s="162">
        <f t="shared" si="2"/>
        <v>3.5843985831871435E-2</v>
      </c>
    </row>
    <row r="43" spans="1:9" ht="15.5" x14ac:dyDescent="0.35">
      <c r="A43" s="82" t="s">
        <v>101</v>
      </c>
      <c r="B43" s="168">
        <v>2420662649</v>
      </c>
      <c r="C43" s="169">
        <f>'A.1 Fed &amp; State by Category'!B43</f>
        <v>2568205081</v>
      </c>
      <c r="D43" s="172"/>
      <c r="E43" s="172"/>
      <c r="F43" s="169">
        <v>2420662649</v>
      </c>
      <c r="G43" s="169">
        <f t="shared" si="0"/>
        <v>2568205081</v>
      </c>
      <c r="H43" s="170">
        <f t="shared" si="1"/>
        <v>7.8329241600518934E-2</v>
      </c>
      <c r="I43" s="170">
        <f t="shared" si="2"/>
        <v>8.1395519562957777E-2</v>
      </c>
    </row>
    <row r="44" spans="1:9" ht="15.5" x14ac:dyDescent="0.35">
      <c r="A44" s="167" t="s">
        <v>59</v>
      </c>
      <c r="B44" s="168">
        <v>16219925890</v>
      </c>
      <c r="C44" s="169">
        <f>'A.1 Fed &amp; State by Category'!B44</f>
        <v>16576532933</v>
      </c>
      <c r="D44" s="169">
        <v>14683764731</v>
      </c>
      <c r="E44" s="169">
        <f>'A.1 Fed &amp; State by Category'!C44</f>
        <v>14975634739</v>
      </c>
      <c r="F44" s="169">
        <v>30903690621</v>
      </c>
      <c r="G44" s="169">
        <f t="shared" si="0"/>
        <v>31552167672</v>
      </c>
      <c r="H44" s="170">
        <f t="shared" si="1"/>
        <v>1</v>
      </c>
      <c r="I44" s="170">
        <f t="shared" si="2"/>
        <v>1</v>
      </c>
    </row>
    <row r="45" spans="1:9" ht="15.5" x14ac:dyDescent="0.35">
      <c r="A45" s="80" t="s">
        <v>128</v>
      </c>
      <c r="B45" s="166">
        <v>1382954167</v>
      </c>
      <c r="C45" s="161">
        <f>'A.1 Fed &amp; State by Category'!B45</f>
        <v>890053757</v>
      </c>
      <c r="D45" s="171"/>
      <c r="E45" s="171"/>
      <c r="F45" s="161">
        <v>1382954167</v>
      </c>
      <c r="G45" s="161">
        <f t="shared" si="0"/>
        <v>890053757</v>
      </c>
      <c r="H45" s="171"/>
      <c r="I45" s="171"/>
    </row>
    <row r="46" spans="1:9" ht="15.5" x14ac:dyDescent="0.35">
      <c r="A46" s="80" t="s">
        <v>129</v>
      </c>
      <c r="B46" s="166">
        <v>4475233617</v>
      </c>
      <c r="C46" s="161">
        <f>'A.1 Fed &amp; State by Category'!B46</f>
        <v>5155607607</v>
      </c>
      <c r="D46" s="172"/>
      <c r="E46" s="172"/>
      <c r="F46" s="161">
        <v>4475233617</v>
      </c>
      <c r="G46" s="161">
        <f t="shared" si="0"/>
        <v>5155607607</v>
      </c>
      <c r="H46" s="172"/>
      <c r="I46" s="172"/>
    </row>
    <row r="47" spans="1:9" x14ac:dyDescent="0.35">
      <c r="A47" s="180" t="s">
        <v>365</v>
      </c>
    </row>
    <row r="53" spans="2:4" x14ac:dyDescent="0.35">
      <c r="B53" s="8"/>
      <c r="C53" s="8"/>
      <c r="D53" s="8"/>
    </row>
  </sheetData>
  <pageMargins left="0.25" right="0.25" top="0" bottom="0" header="0" footer="0"/>
  <pageSetup scale="70" orientation="landscape" r:id="rId1"/>
  <headerFooter>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263</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Expenditures'!$G$30</f>
        <v>13157234</v>
      </c>
      <c r="C3" s="31">
        <f>'C.2 State Expenditures'!$G$30</f>
        <v>4290765</v>
      </c>
      <c r="D3" s="31">
        <f>'B. Total Expenditures'!$G$30</f>
        <v>17447999</v>
      </c>
      <c r="E3" s="39">
        <f t="shared" ref="E3:E44" si="0">D3/($D$44)</f>
        <v>0.36002199419223085</v>
      </c>
    </row>
    <row r="4" spans="1:5" ht="43.5" x14ac:dyDescent="0.35">
      <c r="A4" s="81" t="s">
        <v>103</v>
      </c>
      <c r="B4" s="31">
        <f>'C.1 Federal Expenditures'!$H$30</f>
        <v>13157234</v>
      </c>
      <c r="C4" s="31">
        <f>'C.2 State Expenditures'!$H$30</f>
        <v>4290765</v>
      </c>
      <c r="D4" s="31">
        <f>'B. Total Expenditures'!$H$30</f>
        <v>17447999</v>
      </c>
      <c r="E4" s="39">
        <f t="shared" si="0"/>
        <v>0.36002199419223085</v>
      </c>
    </row>
    <row r="5" spans="1:5" ht="43.5" x14ac:dyDescent="0.35">
      <c r="A5" s="81" t="s">
        <v>102</v>
      </c>
      <c r="B5" s="31">
        <f>'C.1 Federal Expenditures'!$I$30</f>
        <v>0</v>
      </c>
      <c r="C5" s="31">
        <f>'C.2 State Expenditures'!$I$30</f>
        <v>0</v>
      </c>
      <c r="D5" s="31">
        <f>'B. Total Expenditures'!$I$30</f>
        <v>0</v>
      </c>
      <c r="E5" s="39">
        <f t="shared" si="0"/>
        <v>0</v>
      </c>
    </row>
    <row r="6" spans="1:5" ht="31" x14ac:dyDescent="0.35">
      <c r="A6" s="80" t="s">
        <v>75</v>
      </c>
      <c r="B6" s="31">
        <f>'C.1 Federal Expenditures'!$J$30</f>
        <v>1784867</v>
      </c>
      <c r="C6" s="94"/>
      <c r="D6" s="31">
        <f>'B. Total Expenditures'!$J$30</f>
        <v>1784867</v>
      </c>
      <c r="E6" s="39">
        <f t="shared" si="0"/>
        <v>3.6828943921185714E-2</v>
      </c>
    </row>
    <row r="7" spans="1:5" x14ac:dyDescent="0.35">
      <c r="A7" s="81" t="s">
        <v>104</v>
      </c>
      <c r="B7" s="31">
        <f>'C.1 Federal Expenditures'!$K$30</f>
        <v>0</v>
      </c>
      <c r="C7" s="94"/>
      <c r="D7" s="31">
        <f>'B. Total Expenditures'!$K$30</f>
        <v>0</v>
      </c>
      <c r="E7" s="39">
        <f t="shared" si="0"/>
        <v>0</v>
      </c>
    </row>
    <row r="8" spans="1:5" x14ac:dyDescent="0.35">
      <c r="A8" s="81" t="s">
        <v>105</v>
      </c>
      <c r="B8" s="31">
        <f>'C.1 Federal Expenditures'!$L$30</f>
        <v>0</v>
      </c>
      <c r="C8" s="94"/>
      <c r="D8" s="31">
        <f>'B. Total Expenditures'!$L$30</f>
        <v>0</v>
      </c>
      <c r="E8" s="39">
        <f t="shared" si="0"/>
        <v>0</v>
      </c>
    </row>
    <row r="9" spans="1:5" ht="29" x14ac:dyDescent="0.35">
      <c r="A9" s="81" t="s">
        <v>106</v>
      </c>
      <c r="B9" s="31">
        <f>'C.1 Federal Expenditures'!$M$30</f>
        <v>1784867</v>
      </c>
      <c r="C9" s="94"/>
      <c r="D9" s="31">
        <f>'B. Total Expenditures'!$M$30</f>
        <v>1784867</v>
      </c>
      <c r="E9" s="39">
        <f t="shared" si="0"/>
        <v>3.6828943921185714E-2</v>
      </c>
    </row>
    <row r="10" spans="1:5" ht="31" x14ac:dyDescent="0.35">
      <c r="A10" s="80" t="s">
        <v>74</v>
      </c>
      <c r="B10" s="31">
        <f>'C.1 Federal Expenditures'!$N$30</f>
        <v>1927000</v>
      </c>
      <c r="C10" s="94"/>
      <c r="D10" s="31">
        <f>'B. Total Expenditures'!$N$30</f>
        <v>1927000</v>
      </c>
      <c r="E10" s="39">
        <f t="shared" si="0"/>
        <v>3.9761716103286618E-2</v>
      </c>
    </row>
    <row r="11" spans="1:5" x14ac:dyDescent="0.35">
      <c r="A11" s="81" t="s">
        <v>107</v>
      </c>
      <c r="B11" s="31">
        <f>'C.1 Federal Expenditures'!$O$30</f>
        <v>1927000</v>
      </c>
      <c r="C11" s="94"/>
      <c r="D11" s="31">
        <f>'B. Total Expenditures'!$O$30</f>
        <v>1927000</v>
      </c>
      <c r="E11" s="39">
        <f t="shared" si="0"/>
        <v>3.9761716103286618E-2</v>
      </c>
    </row>
    <row r="12" spans="1:5" x14ac:dyDescent="0.35">
      <c r="A12" s="81" t="s">
        <v>108</v>
      </c>
      <c r="B12" s="31">
        <f>'C.1 Federal Expenditures'!$P$30</f>
        <v>0</v>
      </c>
      <c r="C12" s="94"/>
      <c r="D12" s="31">
        <f>'B. Total Expenditures'!$P$30</f>
        <v>0</v>
      </c>
      <c r="E12" s="39">
        <f t="shared" si="0"/>
        <v>0</v>
      </c>
    </row>
    <row r="13" spans="1:5" ht="29" x14ac:dyDescent="0.35">
      <c r="A13" s="81" t="s">
        <v>109</v>
      </c>
      <c r="B13" s="31">
        <f>'C.1 Federal Expenditures'!$Q$30</f>
        <v>0</v>
      </c>
      <c r="C13" s="94"/>
      <c r="D13" s="31">
        <f>'B. Total Expenditures'!$Q$30</f>
        <v>0</v>
      </c>
      <c r="E13" s="39">
        <f t="shared" si="0"/>
        <v>0</v>
      </c>
    </row>
    <row r="14" spans="1:5" ht="31" x14ac:dyDescent="0.35">
      <c r="A14" s="80" t="s">
        <v>110</v>
      </c>
      <c r="B14" s="31">
        <f>'C.1 Federal Expenditures'!$R$30</f>
        <v>213489</v>
      </c>
      <c r="C14" s="31">
        <f>'C.2 State Expenditures'!$R$30</f>
        <v>2450102</v>
      </c>
      <c r="D14" s="31">
        <f>'B. Total Expenditures'!$R$30</f>
        <v>2663591</v>
      </c>
      <c r="E14" s="39">
        <f t="shared" si="0"/>
        <v>5.4960534072272603E-2</v>
      </c>
    </row>
    <row r="15" spans="1:5" x14ac:dyDescent="0.35">
      <c r="A15" s="81" t="s">
        <v>111</v>
      </c>
      <c r="B15" s="31">
        <f>'C.1 Federal Expenditures'!$S$30</f>
        <v>62560</v>
      </c>
      <c r="C15" s="31">
        <f>'C.2 State Expenditures'!$S$30</f>
        <v>310205</v>
      </c>
      <c r="D15" s="31">
        <f>'B. Total Expenditures'!$S$30</f>
        <v>372765</v>
      </c>
      <c r="E15" s="39">
        <f t="shared" si="0"/>
        <v>7.69163264309374E-3</v>
      </c>
    </row>
    <row r="16" spans="1:5" x14ac:dyDescent="0.35">
      <c r="A16" s="81" t="s">
        <v>112</v>
      </c>
      <c r="B16" s="31">
        <f>'C.1 Federal Expenditures'!$T$30</f>
        <v>78936</v>
      </c>
      <c r="C16" s="31">
        <f>'C.2 State Expenditures'!$T$30</f>
        <v>297701</v>
      </c>
      <c r="D16" s="31">
        <f>'B. Total Expenditures'!$T$30</f>
        <v>376637</v>
      </c>
      <c r="E16" s="39">
        <f t="shared" si="0"/>
        <v>7.7715274872825956E-3</v>
      </c>
    </row>
    <row r="17" spans="1:5" x14ac:dyDescent="0.35">
      <c r="A17" s="81" t="s">
        <v>113</v>
      </c>
      <c r="B17" s="31">
        <f>'C.1 Federal Expenditures'!$U$30</f>
        <v>71993</v>
      </c>
      <c r="C17" s="31">
        <f>'C.2 State Expenditures'!$U$30</f>
        <v>1842196</v>
      </c>
      <c r="D17" s="31">
        <f>'B. Total Expenditures'!$U$30</f>
        <v>1914189</v>
      </c>
      <c r="E17" s="39">
        <f t="shared" si="0"/>
        <v>3.9497373941896272E-2</v>
      </c>
    </row>
    <row r="18" spans="1:5" ht="15.5" x14ac:dyDescent="0.35">
      <c r="A18" s="80" t="s">
        <v>114</v>
      </c>
      <c r="B18" s="31">
        <f>'C.1 Federal Expenditures'!$V$30</f>
        <v>11845</v>
      </c>
      <c r="C18" s="31">
        <f>'C.2 State Expenditures'!$V$30</f>
        <v>358734</v>
      </c>
      <c r="D18" s="31">
        <f>'B. Total Expenditures'!$V$30</f>
        <v>370579</v>
      </c>
      <c r="E18" s="39">
        <f t="shared" si="0"/>
        <v>7.6465267212453827E-3</v>
      </c>
    </row>
    <row r="19" spans="1:5" ht="15.5" x14ac:dyDescent="0.35">
      <c r="A19" s="80" t="s">
        <v>79</v>
      </c>
      <c r="B19" s="31">
        <f>'C.1 Federal Expenditures'!$W$30</f>
        <v>607120</v>
      </c>
      <c r="C19" s="31">
        <f>'C.2 State Expenditures'!$W$30</f>
        <v>1313990</v>
      </c>
      <c r="D19" s="31">
        <f>'B. Total Expenditures'!$W$30</f>
        <v>1921110</v>
      </c>
      <c r="E19" s="39">
        <f t="shared" si="0"/>
        <v>3.9640181849084043E-2</v>
      </c>
    </row>
    <row r="20" spans="1:5" ht="29" x14ac:dyDescent="0.35">
      <c r="A20" s="81" t="s">
        <v>116</v>
      </c>
      <c r="B20" s="31">
        <f>'C.1 Federal Expenditures'!$X$30</f>
        <v>607120</v>
      </c>
      <c r="C20" s="31">
        <f>'C.2 State Expenditures'!$X$30</f>
        <v>1313990</v>
      </c>
      <c r="D20" s="31">
        <f>'B. Total Expenditures'!$X$30</f>
        <v>1921110</v>
      </c>
      <c r="E20" s="39">
        <f t="shared" si="0"/>
        <v>3.9640181849084043E-2</v>
      </c>
    </row>
    <row r="21" spans="1:5" x14ac:dyDescent="0.35">
      <c r="A21" s="81" t="s">
        <v>115</v>
      </c>
      <c r="B21" s="31">
        <f>'C.1 Federal Expenditures'!$Y$30</f>
        <v>0</v>
      </c>
      <c r="C21" s="31">
        <f>'C.2 State Expenditures'!$Y$30</f>
        <v>0</v>
      </c>
      <c r="D21" s="31">
        <f>'B. Total Expenditures'!$Y$30</f>
        <v>0</v>
      </c>
      <c r="E21" s="39">
        <f t="shared" si="0"/>
        <v>0</v>
      </c>
    </row>
    <row r="22" spans="1:5" ht="31" x14ac:dyDescent="0.35">
      <c r="A22" s="80" t="s">
        <v>80</v>
      </c>
      <c r="B22" s="31">
        <f>'C.1 Federal Expenditures'!$Z$30</f>
        <v>10332</v>
      </c>
      <c r="C22" s="31">
        <f>'C.2 State Expenditures'!$Z$30</f>
        <v>57015</v>
      </c>
      <c r="D22" s="31">
        <f>'B. Total Expenditures'!$Z$30</f>
        <v>67347</v>
      </c>
      <c r="E22" s="39">
        <f t="shared" si="0"/>
        <v>1.3896379317114914E-3</v>
      </c>
    </row>
    <row r="23" spans="1:5" ht="31" x14ac:dyDescent="0.35">
      <c r="A23" s="80" t="s">
        <v>76</v>
      </c>
      <c r="B23" s="31">
        <f>'C.1 Federal Expenditures'!$AA$30</f>
        <v>0</v>
      </c>
      <c r="C23" s="31">
        <f>'C.2 State Expenditures'!$AA$30</f>
        <v>0</v>
      </c>
      <c r="D23" s="31">
        <f>'B. Total Expenditures'!$AA$30</f>
        <v>0</v>
      </c>
      <c r="E23" s="39">
        <f t="shared" si="0"/>
        <v>0</v>
      </c>
    </row>
    <row r="24" spans="1:5" ht="31" x14ac:dyDescent="0.35">
      <c r="A24" s="80" t="s">
        <v>81</v>
      </c>
      <c r="B24" s="31">
        <f>'C.1 Federal Expenditures'!$AB$30</f>
        <v>0</v>
      </c>
      <c r="C24" s="31">
        <f>'C.2 State Expenditures'!$AB$30</f>
        <v>0</v>
      </c>
      <c r="D24" s="31">
        <f>'B. Total Expenditures'!$AB$30</f>
        <v>0</v>
      </c>
      <c r="E24" s="39">
        <f t="shared" si="0"/>
        <v>0</v>
      </c>
    </row>
    <row r="25" spans="1:5" ht="15.5" x14ac:dyDescent="0.35">
      <c r="A25" s="80" t="s">
        <v>61</v>
      </c>
      <c r="B25" s="31">
        <f>'C.1 Federal Expenditures'!$AC$30</f>
        <v>0</v>
      </c>
      <c r="C25" s="31">
        <f>'C.2 State Expenditures'!$AC$30</f>
        <v>253371</v>
      </c>
      <c r="D25" s="31">
        <f>'B. Total Expenditures'!$AC$30</f>
        <v>253371</v>
      </c>
      <c r="E25" s="39">
        <f t="shared" si="0"/>
        <v>5.2280569646112269E-3</v>
      </c>
    </row>
    <row r="26" spans="1:5" ht="15.5" x14ac:dyDescent="0.35">
      <c r="A26" s="80" t="s">
        <v>117</v>
      </c>
      <c r="B26" s="31">
        <f>'C.1 Federal Expenditures'!$AD$30</f>
        <v>0</v>
      </c>
      <c r="C26" s="31">
        <f>'C.2 State Expenditures'!$AD$30</f>
        <v>0</v>
      </c>
      <c r="D26" s="31">
        <f>'B. Total Expenditures'!$AD$30</f>
        <v>0</v>
      </c>
      <c r="E26" s="39">
        <f t="shared" si="0"/>
        <v>0</v>
      </c>
    </row>
    <row r="27" spans="1:5" s="8" customFormat="1" ht="15.5" x14ac:dyDescent="0.35">
      <c r="A27" s="80" t="s">
        <v>118</v>
      </c>
      <c r="B27" s="31">
        <f>'C.1 Federal Expenditures'!$AE$30</f>
        <v>0</v>
      </c>
      <c r="C27" s="31">
        <f>'C.2 State Expenditures'!$AE$30</f>
        <v>0</v>
      </c>
      <c r="D27" s="31">
        <f>'B. Total Expenditures'!$AE$30</f>
        <v>0</v>
      </c>
      <c r="E27" s="39">
        <f t="shared" si="0"/>
        <v>0</v>
      </c>
    </row>
    <row r="28" spans="1:5" ht="31" x14ac:dyDescent="0.35">
      <c r="A28" s="80" t="s">
        <v>119</v>
      </c>
      <c r="B28" s="31">
        <f>'C.1 Federal Expenditures'!$AF$30</f>
        <v>0</v>
      </c>
      <c r="C28" s="31">
        <f>'C.2 State Expenditures'!$AF$30</f>
        <v>0</v>
      </c>
      <c r="D28" s="31">
        <f>'B. Total Expenditures'!$AF$30</f>
        <v>0</v>
      </c>
      <c r="E28" s="39">
        <f t="shared" si="0"/>
        <v>0</v>
      </c>
    </row>
    <row r="29" spans="1:5" ht="31" x14ac:dyDescent="0.35">
      <c r="A29" s="80" t="s">
        <v>82</v>
      </c>
      <c r="B29" s="31">
        <f>'C.1 Federal Expenditures'!$AG$30</f>
        <v>0</v>
      </c>
      <c r="C29" s="31">
        <f>'C.2 State Expenditures'!$AG$30</f>
        <v>0</v>
      </c>
      <c r="D29" s="31">
        <f>'B. Total Expenditures'!$AG$30</f>
        <v>0</v>
      </c>
      <c r="E29" s="39">
        <f t="shared" si="0"/>
        <v>0</v>
      </c>
    </row>
    <row r="30" spans="1:5" ht="15.5" x14ac:dyDescent="0.35">
      <c r="A30" s="80" t="s">
        <v>120</v>
      </c>
      <c r="B30" s="31">
        <f>'C.1 Federal Expenditures'!$AH$30</f>
        <v>0</v>
      </c>
      <c r="C30" s="31">
        <f>'C.2 State Expenditures'!$AH$30</f>
        <v>0</v>
      </c>
      <c r="D30" s="31">
        <f>'B. Total Expenditures'!$AH$30</f>
        <v>0</v>
      </c>
      <c r="E30" s="39">
        <f t="shared" si="0"/>
        <v>0</v>
      </c>
    </row>
    <row r="31" spans="1:5" ht="29" x14ac:dyDescent="0.35">
      <c r="A31" s="81" t="s">
        <v>121</v>
      </c>
      <c r="B31" s="31">
        <f>'C.1 Federal Expenditures'!$AI$30</f>
        <v>0</v>
      </c>
      <c r="C31" s="31">
        <f>'C.2 State Expenditures'!$AI$30</f>
        <v>0</v>
      </c>
      <c r="D31" s="31">
        <f>'B. Total Expenditures'!$AI$30</f>
        <v>0</v>
      </c>
      <c r="E31" s="39">
        <f t="shared" si="0"/>
        <v>0</v>
      </c>
    </row>
    <row r="32" spans="1:5" x14ac:dyDescent="0.35">
      <c r="A32" s="81" t="s">
        <v>122</v>
      </c>
      <c r="B32" s="31">
        <f>'C.1 Federal Expenditures'!$AJ$30</f>
        <v>0</v>
      </c>
      <c r="C32" s="31">
        <f>'C.2 State Expenditures'!$AJ$30</f>
        <v>0</v>
      </c>
      <c r="D32" s="31">
        <f>'B. Total Expenditures'!$AJ$30</f>
        <v>0</v>
      </c>
      <c r="E32" s="39">
        <f t="shared" si="0"/>
        <v>0</v>
      </c>
    </row>
    <row r="33" spans="1:5" x14ac:dyDescent="0.35">
      <c r="A33" s="81" t="s">
        <v>123</v>
      </c>
      <c r="B33" s="31">
        <f>'C.1 Federal Expenditures'!$AK$30</f>
        <v>0</v>
      </c>
      <c r="C33" s="31">
        <f>'C.2 State Expenditures'!$AK$30</f>
        <v>0</v>
      </c>
      <c r="D33" s="31">
        <f>'B. Total Expenditures'!$AK$30</f>
        <v>0</v>
      </c>
      <c r="E33" s="39">
        <f t="shared" si="0"/>
        <v>0</v>
      </c>
    </row>
    <row r="34" spans="1:5" ht="15.5" x14ac:dyDescent="0.35">
      <c r="A34" s="80" t="s">
        <v>124</v>
      </c>
      <c r="B34" s="31">
        <f>'C.1 Federal Expenditures'!$AL$30</f>
        <v>0</v>
      </c>
      <c r="C34" s="31">
        <f>'C.2 State Expenditures'!$AL$30</f>
        <v>0</v>
      </c>
      <c r="D34" s="31">
        <f>'B. Total Expenditures'!$AL$30</f>
        <v>0</v>
      </c>
      <c r="E34" s="39">
        <f t="shared" si="0"/>
        <v>0</v>
      </c>
    </row>
    <row r="35" spans="1:5" ht="15.5" x14ac:dyDescent="0.35">
      <c r="A35" s="80" t="s">
        <v>83</v>
      </c>
      <c r="B35" s="31">
        <f>'C.1 Federal Expenditures'!$AM$30</f>
        <v>4644887</v>
      </c>
      <c r="C35" s="31">
        <f>'C.2 State Expenditures'!$AM$30</f>
        <v>6684726</v>
      </c>
      <c r="D35" s="31">
        <f>'B. Total Expenditures'!$AM$30</f>
        <v>11329613</v>
      </c>
      <c r="E35" s="39">
        <f t="shared" si="0"/>
        <v>0.23377522349045429</v>
      </c>
    </row>
    <row r="36" spans="1:5" x14ac:dyDescent="0.35">
      <c r="A36" s="81" t="s">
        <v>125</v>
      </c>
      <c r="B36" s="31">
        <f>'C.1 Federal Expenditures'!$AN$30</f>
        <v>2593215</v>
      </c>
      <c r="C36" s="31">
        <f>'C.2 State Expenditures'!$AN$30</f>
        <v>1048140</v>
      </c>
      <c r="D36" s="31">
        <f>'B. Total Expenditures'!$AN$30</f>
        <v>3641355</v>
      </c>
      <c r="E36" s="39">
        <f t="shared" si="0"/>
        <v>7.5135715485876095E-2</v>
      </c>
    </row>
    <row r="37" spans="1:5" x14ac:dyDescent="0.35">
      <c r="A37" s="81" t="s">
        <v>126</v>
      </c>
      <c r="B37" s="31">
        <f>'C.1 Federal Expenditures'!$AO$30</f>
        <v>1465989</v>
      </c>
      <c r="C37" s="31">
        <f>'C.2 State Expenditures'!$AO$30</f>
        <v>5155061</v>
      </c>
      <c r="D37" s="31">
        <f>'B. Total Expenditures'!$AO$30</f>
        <v>6621050</v>
      </c>
      <c r="E37" s="39">
        <f t="shared" si="0"/>
        <v>0.1366187391830129</v>
      </c>
    </row>
    <row r="38" spans="1:5" x14ac:dyDescent="0.35">
      <c r="A38" s="81" t="s">
        <v>127</v>
      </c>
      <c r="B38" s="31">
        <f>'C.1 Federal Expenditures'!$AP$30</f>
        <v>585683</v>
      </c>
      <c r="C38" s="31">
        <f>'C.2 State Expenditures'!$AP$30</f>
        <v>481525</v>
      </c>
      <c r="D38" s="31">
        <f>'B. Total Expenditures'!$AP$30</f>
        <v>1067208</v>
      </c>
      <c r="E38" s="39">
        <f t="shared" si="0"/>
        <v>2.2020768821565284E-2</v>
      </c>
    </row>
    <row r="39" spans="1:5" ht="15.5" x14ac:dyDescent="0.35">
      <c r="A39" s="80" t="s">
        <v>77</v>
      </c>
      <c r="B39" s="31">
        <f>'C.1 Federal Expenditures'!$AQ$30</f>
        <v>0</v>
      </c>
      <c r="C39" s="31">
        <f>'C.2 State Expenditures'!$AQ$30</f>
        <v>0</v>
      </c>
      <c r="D39" s="31">
        <f>'B. Total Expenditures'!$AQ$30</f>
        <v>0</v>
      </c>
      <c r="E39" s="39">
        <f t="shared" si="0"/>
        <v>0</v>
      </c>
    </row>
    <row r="40" spans="1:5" ht="15.5" x14ac:dyDescent="0.35">
      <c r="A40" s="73" t="s">
        <v>130</v>
      </c>
      <c r="B40" s="95">
        <f>'C.1 Federal Expenditures'!$AR$30</f>
        <v>22356774</v>
      </c>
      <c r="C40" s="95">
        <f>'C.2 State Expenditures'!$AR$30</f>
        <v>15408703</v>
      </c>
      <c r="D40" s="95">
        <f>'B. Total Expenditures'!$AR$30</f>
        <v>37765477</v>
      </c>
      <c r="E40" s="75">
        <f t="shared" si="0"/>
        <v>0.77925281524608225</v>
      </c>
    </row>
    <row r="41" spans="1:5" ht="15.5" x14ac:dyDescent="0.35">
      <c r="A41" s="80" t="s">
        <v>78</v>
      </c>
      <c r="B41" s="31">
        <f>'C.1 Federal Expenditures'!$C$30</f>
        <v>8700000</v>
      </c>
      <c r="C41" s="94"/>
      <c r="D41" s="31">
        <f>'B. Total Expenditures'!$C$30</f>
        <v>8700000</v>
      </c>
      <c r="E41" s="39">
        <f t="shared" si="0"/>
        <v>0.17951579143673771</v>
      </c>
    </row>
    <row r="42" spans="1:5" ht="15.5" x14ac:dyDescent="0.35">
      <c r="A42" s="80" t="s">
        <v>192</v>
      </c>
      <c r="B42" s="31">
        <f>'C.1 Federal Expenditures'!$D$30</f>
        <v>1998226</v>
      </c>
      <c r="C42" s="94"/>
      <c r="D42" s="31">
        <f>'B. Total Expenditures'!$D$30</f>
        <v>1998226</v>
      </c>
      <c r="E42" s="39">
        <f t="shared" si="0"/>
        <v>4.1231393317180079E-2</v>
      </c>
    </row>
    <row r="43" spans="1:5" ht="15.5" x14ac:dyDescent="0.35">
      <c r="A43" s="82" t="s">
        <v>101</v>
      </c>
      <c r="B43" s="95">
        <f>B41+B42</f>
        <v>10698226</v>
      </c>
      <c r="C43" s="97"/>
      <c r="D43" s="95">
        <f>D41+D42</f>
        <v>10698226</v>
      </c>
      <c r="E43" s="75">
        <f t="shared" si="0"/>
        <v>0.2207471847539178</v>
      </c>
    </row>
    <row r="44" spans="1:5" ht="15.5" x14ac:dyDescent="0.35">
      <c r="A44" s="73" t="s">
        <v>59</v>
      </c>
      <c r="B44" s="74">
        <f>SUM(B41,B42, B3,B6,B10,B14,B18,B19,B22,B23,B24,B25,B26,B27,B28,B29,B30,B34,B35, B39)</f>
        <v>33055000</v>
      </c>
      <c r="C44" s="74">
        <f>SUM(C41,C42,C3,C6,C10,C14,C18,C19,C22,C23,C24,C25,C26,C27,C28,C29,C30,C34,C35, C39)</f>
        <v>15408703</v>
      </c>
      <c r="D44" s="74">
        <f>B44+C44</f>
        <v>48463703</v>
      </c>
      <c r="E44" s="75">
        <f t="shared" si="0"/>
        <v>1</v>
      </c>
    </row>
    <row r="45" spans="1:5" ht="15.5" x14ac:dyDescent="0.35">
      <c r="A45" s="80" t="s">
        <v>128</v>
      </c>
      <c r="B45" s="31">
        <f>'C.1 Federal Expenditures'!$AS$30</f>
        <v>0</v>
      </c>
      <c r="C45" s="94"/>
      <c r="D45" s="31">
        <f>'B. Total Expenditures'!$AS$30</f>
        <v>0</v>
      </c>
      <c r="E45" s="96"/>
    </row>
    <row r="46" spans="1:5" ht="15.5" x14ac:dyDescent="0.35">
      <c r="A46" s="80" t="s">
        <v>129</v>
      </c>
      <c r="B46" s="31">
        <f>'C.1 Federal Expenditures'!$AT$30</f>
        <v>19454797</v>
      </c>
      <c r="C46" s="94"/>
      <c r="D46" s="31">
        <f>'B. Total Expenditures'!$AT$30</f>
        <v>19454797</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262</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Expenditures'!$G$31</f>
        <v>18274716</v>
      </c>
      <c r="C3" s="31">
        <f>'C.2 State Expenditures'!$G$31</f>
        <v>10069466</v>
      </c>
      <c r="D3" s="31">
        <f>'B. Total Expenditures'!$G$31</f>
        <v>28344182</v>
      </c>
      <c r="E3" s="39">
        <f t="shared" ref="E3:E44" si="0">D3/($D$44)</f>
        <v>0.2728138228170684</v>
      </c>
    </row>
    <row r="4" spans="1:5" ht="43.5" x14ac:dyDescent="0.35">
      <c r="A4" s="81" t="s">
        <v>103</v>
      </c>
      <c r="B4" s="31">
        <f>'C.1 Federal Expenditures'!$H$31</f>
        <v>18274716</v>
      </c>
      <c r="C4" s="31">
        <f>'C.2 State Expenditures'!$H$31</f>
        <v>10069466</v>
      </c>
      <c r="D4" s="31">
        <f>'B. Total Expenditures'!$H$31</f>
        <v>28344182</v>
      </c>
      <c r="E4" s="39">
        <f t="shared" si="0"/>
        <v>0.2728138228170684</v>
      </c>
    </row>
    <row r="5" spans="1:5" ht="43.5" x14ac:dyDescent="0.35">
      <c r="A5" s="81" t="s">
        <v>102</v>
      </c>
      <c r="B5" s="31">
        <f>'C.1 Federal Expenditures'!$I$31</f>
        <v>0</v>
      </c>
      <c r="C5" s="31">
        <f>'C.2 State Expenditures'!$I$31</f>
        <v>0</v>
      </c>
      <c r="D5" s="31">
        <f>'B. Total Expenditures'!$I$31</f>
        <v>0</v>
      </c>
      <c r="E5" s="39">
        <f t="shared" si="0"/>
        <v>0</v>
      </c>
    </row>
    <row r="6" spans="1:5" ht="31" x14ac:dyDescent="0.35">
      <c r="A6" s="80" t="s">
        <v>75</v>
      </c>
      <c r="B6" s="31">
        <f>'C.1 Federal Expenditures'!$J$31</f>
        <v>0</v>
      </c>
      <c r="C6" s="94"/>
      <c r="D6" s="31">
        <f>'B. Total Expenditures'!$J$31</f>
        <v>0</v>
      </c>
      <c r="E6" s="39">
        <f t="shared" si="0"/>
        <v>0</v>
      </c>
    </row>
    <row r="7" spans="1:5" x14ac:dyDescent="0.35">
      <c r="A7" s="81" t="s">
        <v>104</v>
      </c>
      <c r="B7" s="31">
        <f>'C.1 Federal Expenditures'!$K$31</f>
        <v>0</v>
      </c>
      <c r="C7" s="94"/>
      <c r="D7" s="31">
        <f>'B. Total Expenditures'!$K$31</f>
        <v>0</v>
      </c>
      <c r="E7" s="39">
        <f t="shared" si="0"/>
        <v>0</v>
      </c>
    </row>
    <row r="8" spans="1:5" x14ac:dyDescent="0.35">
      <c r="A8" s="81" t="s">
        <v>105</v>
      </c>
      <c r="B8" s="31">
        <f>'C.1 Federal Expenditures'!$L$31</f>
        <v>0</v>
      </c>
      <c r="C8" s="94"/>
      <c r="D8" s="31">
        <f>'B. Total Expenditures'!$L$31</f>
        <v>0</v>
      </c>
      <c r="E8" s="39">
        <f t="shared" si="0"/>
        <v>0</v>
      </c>
    </row>
    <row r="9" spans="1:5" ht="29" x14ac:dyDescent="0.35">
      <c r="A9" s="81" t="s">
        <v>106</v>
      </c>
      <c r="B9" s="31">
        <f>'C.1 Federal Expenditures'!$M$31</f>
        <v>0</v>
      </c>
      <c r="C9" s="94"/>
      <c r="D9" s="31">
        <f>'B. Total Expenditures'!$M$31</f>
        <v>0</v>
      </c>
      <c r="E9" s="39">
        <f t="shared" si="0"/>
        <v>0</v>
      </c>
    </row>
    <row r="10" spans="1:5" ht="31" x14ac:dyDescent="0.35">
      <c r="A10" s="80" t="s">
        <v>74</v>
      </c>
      <c r="B10" s="31">
        <f>'C.1 Federal Expenditures'!$N$31</f>
        <v>0</v>
      </c>
      <c r="C10" s="94"/>
      <c r="D10" s="31">
        <f>'B. Total Expenditures'!$N$31</f>
        <v>0</v>
      </c>
      <c r="E10" s="39">
        <f t="shared" si="0"/>
        <v>0</v>
      </c>
    </row>
    <row r="11" spans="1:5" x14ac:dyDescent="0.35">
      <c r="A11" s="81" t="s">
        <v>107</v>
      </c>
      <c r="B11" s="31">
        <f>'C.1 Federal Expenditures'!$O$31</f>
        <v>0</v>
      </c>
      <c r="C11" s="94"/>
      <c r="D11" s="31">
        <f>'B. Total Expenditures'!$O$31</f>
        <v>0</v>
      </c>
      <c r="E11" s="39">
        <f t="shared" si="0"/>
        <v>0</v>
      </c>
    </row>
    <row r="12" spans="1:5" x14ac:dyDescent="0.35">
      <c r="A12" s="81" t="s">
        <v>108</v>
      </c>
      <c r="B12" s="31">
        <f>'C.1 Federal Expenditures'!$P$31</f>
        <v>0</v>
      </c>
      <c r="C12" s="94"/>
      <c r="D12" s="31">
        <f>'B. Total Expenditures'!$P$31</f>
        <v>0</v>
      </c>
      <c r="E12" s="39">
        <f t="shared" si="0"/>
        <v>0</v>
      </c>
    </row>
    <row r="13" spans="1:5" ht="29" x14ac:dyDescent="0.35">
      <c r="A13" s="81" t="s">
        <v>109</v>
      </c>
      <c r="B13" s="31">
        <f>'C.1 Federal Expenditures'!$Q$31</f>
        <v>0</v>
      </c>
      <c r="C13" s="94"/>
      <c r="D13" s="31">
        <f>'B. Total Expenditures'!$Q$31</f>
        <v>0</v>
      </c>
      <c r="E13" s="39">
        <f t="shared" si="0"/>
        <v>0</v>
      </c>
    </row>
    <row r="14" spans="1:5" ht="31" x14ac:dyDescent="0.35">
      <c r="A14" s="80" t="s">
        <v>110</v>
      </c>
      <c r="B14" s="31">
        <f>'C.1 Federal Expenditures'!$R$31</f>
        <v>12293412</v>
      </c>
      <c r="C14" s="31">
        <f>'C.2 State Expenditures'!$R$31</f>
        <v>5914</v>
      </c>
      <c r="D14" s="31">
        <f>'B. Total Expenditures'!$R$31</f>
        <v>12299326</v>
      </c>
      <c r="E14" s="39">
        <f t="shared" si="0"/>
        <v>0.11838147751568073</v>
      </c>
    </row>
    <row r="15" spans="1:5" x14ac:dyDescent="0.35">
      <c r="A15" s="81" t="s">
        <v>111</v>
      </c>
      <c r="B15" s="31">
        <f>'C.1 Federal Expenditures'!$S$31</f>
        <v>0</v>
      </c>
      <c r="C15" s="31">
        <f>'C.2 State Expenditures'!$S$31</f>
        <v>0</v>
      </c>
      <c r="D15" s="31">
        <f>'B. Total Expenditures'!$S$31</f>
        <v>0</v>
      </c>
      <c r="E15" s="39">
        <f t="shared" si="0"/>
        <v>0</v>
      </c>
    </row>
    <row r="16" spans="1:5" x14ac:dyDescent="0.35">
      <c r="A16" s="81" t="s">
        <v>112</v>
      </c>
      <c r="B16" s="31">
        <f>'C.1 Federal Expenditures'!$T$31</f>
        <v>116718</v>
      </c>
      <c r="C16" s="31">
        <f>'C.2 State Expenditures'!$T$31</f>
        <v>0</v>
      </c>
      <c r="D16" s="31">
        <f>'B. Total Expenditures'!$T$31</f>
        <v>116718</v>
      </c>
      <c r="E16" s="39">
        <f t="shared" si="0"/>
        <v>1.1234151605279202E-3</v>
      </c>
    </row>
    <row r="17" spans="1:5" x14ac:dyDescent="0.35">
      <c r="A17" s="81" t="s">
        <v>113</v>
      </c>
      <c r="B17" s="31">
        <f>'C.1 Federal Expenditures'!$U$31</f>
        <v>12176694</v>
      </c>
      <c r="C17" s="31">
        <f>'C.2 State Expenditures'!$U$31</f>
        <v>5914</v>
      </c>
      <c r="D17" s="31">
        <f>'B. Total Expenditures'!$U$31</f>
        <v>12182608</v>
      </c>
      <c r="E17" s="39">
        <f t="shared" si="0"/>
        <v>0.11725806235515281</v>
      </c>
    </row>
    <row r="18" spans="1:5" ht="15.5" x14ac:dyDescent="0.35">
      <c r="A18" s="80" t="s">
        <v>114</v>
      </c>
      <c r="B18" s="31">
        <f>'C.1 Federal Expenditures'!$V$31</f>
        <v>0</v>
      </c>
      <c r="C18" s="31">
        <f>'C.2 State Expenditures'!$V$31</f>
        <v>0</v>
      </c>
      <c r="D18" s="31">
        <f>'B. Total Expenditures'!$V$31</f>
        <v>0</v>
      </c>
      <c r="E18" s="39">
        <f t="shared" si="0"/>
        <v>0</v>
      </c>
    </row>
    <row r="19" spans="1:5" ht="15.5" x14ac:dyDescent="0.35">
      <c r="A19" s="80" t="s">
        <v>79</v>
      </c>
      <c r="B19" s="31">
        <f>'C.1 Federal Expenditures'!$W$31</f>
        <v>0</v>
      </c>
      <c r="C19" s="31">
        <f>'C.2 State Expenditures'!$W$31</f>
        <v>4002989</v>
      </c>
      <c r="D19" s="31">
        <f>'B. Total Expenditures'!$W$31</f>
        <v>4002989</v>
      </c>
      <c r="E19" s="39">
        <f t="shared" si="0"/>
        <v>3.8528920389541449E-2</v>
      </c>
    </row>
    <row r="20" spans="1:5" ht="29" x14ac:dyDescent="0.35">
      <c r="A20" s="81" t="s">
        <v>116</v>
      </c>
      <c r="B20" s="31">
        <f>'C.1 Federal Expenditures'!$X$31</f>
        <v>0</v>
      </c>
      <c r="C20" s="31">
        <f>'C.2 State Expenditures'!$X$31</f>
        <v>4002989</v>
      </c>
      <c r="D20" s="31">
        <f>'B. Total Expenditures'!$X$31</f>
        <v>4002989</v>
      </c>
      <c r="E20" s="39">
        <f t="shared" si="0"/>
        <v>3.8528920389541449E-2</v>
      </c>
    </row>
    <row r="21" spans="1:5" x14ac:dyDescent="0.35">
      <c r="A21" s="81" t="s">
        <v>115</v>
      </c>
      <c r="B21" s="31">
        <f>'C.1 Federal Expenditures'!$Y$31</f>
        <v>0</v>
      </c>
      <c r="C21" s="31">
        <f>'C.2 State Expenditures'!$Y$31</f>
        <v>0</v>
      </c>
      <c r="D21" s="31">
        <f>'B. Total Expenditures'!$Y$31</f>
        <v>0</v>
      </c>
      <c r="E21" s="39">
        <f t="shared" si="0"/>
        <v>0</v>
      </c>
    </row>
    <row r="22" spans="1:5" ht="31" x14ac:dyDescent="0.35">
      <c r="A22" s="80" t="s">
        <v>80</v>
      </c>
      <c r="B22" s="31">
        <f>'C.1 Federal Expenditures'!$Z$31</f>
        <v>0</v>
      </c>
      <c r="C22" s="31">
        <f>'C.2 State Expenditures'!$Z$31</f>
        <v>0</v>
      </c>
      <c r="D22" s="31">
        <f>'B. Total Expenditures'!$Z$31</f>
        <v>0</v>
      </c>
      <c r="E22" s="39">
        <f t="shared" si="0"/>
        <v>0</v>
      </c>
    </row>
    <row r="23" spans="1:5" ht="31" x14ac:dyDescent="0.35">
      <c r="A23" s="80" t="s">
        <v>76</v>
      </c>
      <c r="B23" s="31">
        <f>'C.1 Federal Expenditures'!$AA$31</f>
        <v>0</v>
      </c>
      <c r="C23" s="31">
        <f>'C.2 State Expenditures'!$AA$31</f>
        <v>29018861</v>
      </c>
      <c r="D23" s="31">
        <f>'B. Total Expenditures'!$AA$31</f>
        <v>29018861</v>
      </c>
      <c r="E23" s="39">
        <f t="shared" si="0"/>
        <v>0.27930763368676986</v>
      </c>
    </row>
    <row r="24" spans="1:5" ht="31" x14ac:dyDescent="0.35">
      <c r="A24" s="80" t="s">
        <v>81</v>
      </c>
      <c r="B24" s="31">
        <f>'C.1 Federal Expenditures'!$AB$31</f>
        <v>0</v>
      </c>
      <c r="C24" s="31">
        <f>'C.2 State Expenditures'!$AB$31</f>
        <v>3453140</v>
      </c>
      <c r="D24" s="31">
        <f>'B. Total Expenditures'!$AB$31</f>
        <v>3453140</v>
      </c>
      <c r="E24" s="39">
        <f t="shared" si="0"/>
        <v>3.3236602986903327E-2</v>
      </c>
    </row>
    <row r="25" spans="1:5" ht="15.5" x14ac:dyDescent="0.35">
      <c r="A25" s="80" t="s">
        <v>61</v>
      </c>
      <c r="B25" s="31">
        <f>'C.1 Federal Expenditures'!$AC$31</f>
        <v>58859</v>
      </c>
      <c r="C25" s="31">
        <f>'C.2 State Expenditures'!$AC$31</f>
        <v>31015</v>
      </c>
      <c r="D25" s="31">
        <f>'B. Total Expenditures'!$AC$31</f>
        <v>89874</v>
      </c>
      <c r="E25" s="39">
        <f t="shared" si="0"/>
        <v>8.6504064614957674E-4</v>
      </c>
    </row>
    <row r="26" spans="1:5" ht="15.5" x14ac:dyDescent="0.35">
      <c r="A26" s="80" t="s">
        <v>117</v>
      </c>
      <c r="B26" s="31">
        <f>'C.1 Federal Expenditures'!$AD$31</f>
        <v>0</v>
      </c>
      <c r="C26" s="31">
        <f>'C.2 State Expenditures'!$AD$31</f>
        <v>0</v>
      </c>
      <c r="D26" s="31">
        <f>'B. Total Expenditures'!$AD$31</f>
        <v>0</v>
      </c>
      <c r="E26" s="39">
        <f t="shared" si="0"/>
        <v>0</v>
      </c>
    </row>
    <row r="27" spans="1:5" s="8" customFormat="1" ht="15.5" x14ac:dyDescent="0.35">
      <c r="A27" s="80" t="s">
        <v>118</v>
      </c>
      <c r="B27" s="31">
        <f>'C.1 Federal Expenditures'!$AE$31</f>
        <v>0</v>
      </c>
      <c r="C27" s="31">
        <f>'C.2 State Expenditures'!$AE$31</f>
        <v>365093</v>
      </c>
      <c r="D27" s="31">
        <f>'B. Total Expenditures'!$AE$31</f>
        <v>365093</v>
      </c>
      <c r="E27" s="39">
        <f t="shared" si="0"/>
        <v>3.5140339210971744E-3</v>
      </c>
    </row>
    <row r="28" spans="1:5" ht="31" x14ac:dyDescent="0.35">
      <c r="A28" s="80" t="s">
        <v>119</v>
      </c>
      <c r="B28" s="31">
        <f>'C.1 Federal Expenditures'!$AF$31</f>
        <v>0</v>
      </c>
      <c r="C28" s="31">
        <f>'C.2 State Expenditures'!$AF$31</f>
        <v>0</v>
      </c>
      <c r="D28" s="31">
        <f>'B. Total Expenditures'!$AF$31</f>
        <v>0</v>
      </c>
      <c r="E28" s="39">
        <f t="shared" si="0"/>
        <v>0</v>
      </c>
    </row>
    <row r="29" spans="1:5" ht="31" x14ac:dyDescent="0.35">
      <c r="A29" s="80" t="s">
        <v>82</v>
      </c>
      <c r="B29" s="31">
        <f>'C.1 Federal Expenditures'!$AG$31</f>
        <v>0</v>
      </c>
      <c r="C29" s="31">
        <f>'C.2 State Expenditures'!$AG$31</f>
        <v>0</v>
      </c>
      <c r="D29" s="31">
        <f>'B. Total Expenditures'!$AG$31</f>
        <v>0</v>
      </c>
      <c r="E29" s="39">
        <f t="shared" si="0"/>
        <v>0</v>
      </c>
    </row>
    <row r="30" spans="1:5" ht="15.5" x14ac:dyDescent="0.35">
      <c r="A30" s="80" t="s">
        <v>120</v>
      </c>
      <c r="B30" s="31">
        <f>'C.1 Federal Expenditures'!$AH$31</f>
        <v>6100187</v>
      </c>
      <c r="C30" s="31">
        <f>'C.2 State Expenditures'!$AH$31</f>
        <v>0</v>
      </c>
      <c r="D30" s="31">
        <f>'B. Total Expenditures'!$AH$31</f>
        <v>6100187</v>
      </c>
      <c r="E30" s="39">
        <f t="shared" si="0"/>
        <v>5.8714530388246304E-2</v>
      </c>
    </row>
    <row r="31" spans="1:5" ht="29" x14ac:dyDescent="0.35">
      <c r="A31" s="81" t="s">
        <v>121</v>
      </c>
      <c r="B31" s="31">
        <f>'C.1 Federal Expenditures'!$AI$31</f>
        <v>6089903</v>
      </c>
      <c r="C31" s="31">
        <f>'C.2 State Expenditures'!$AI$31</f>
        <v>0</v>
      </c>
      <c r="D31" s="31">
        <f>'B. Total Expenditures'!$AI$31</f>
        <v>6089903</v>
      </c>
      <c r="E31" s="39">
        <f t="shared" si="0"/>
        <v>5.861554649963556E-2</v>
      </c>
    </row>
    <row r="32" spans="1:5" x14ac:dyDescent="0.35">
      <c r="A32" s="81" t="s">
        <v>122</v>
      </c>
      <c r="B32" s="31">
        <f>'C.1 Federal Expenditures'!$AJ$31</f>
        <v>0</v>
      </c>
      <c r="C32" s="31">
        <f>'C.2 State Expenditures'!$AJ$31</f>
        <v>0</v>
      </c>
      <c r="D32" s="31">
        <f>'B. Total Expenditures'!$AJ$31</f>
        <v>0</v>
      </c>
      <c r="E32" s="39">
        <f t="shared" si="0"/>
        <v>0</v>
      </c>
    </row>
    <row r="33" spans="1:5" x14ac:dyDescent="0.35">
      <c r="A33" s="81" t="s">
        <v>123</v>
      </c>
      <c r="B33" s="31">
        <f>'C.1 Federal Expenditures'!$AK$31</f>
        <v>10284</v>
      </c>
      <c r="C33" s="31">
        <f>'C.2 State Expenditures'!$AK$31</f>
        <v>0</v>
      </c>
      <c r="D33" s="31">
        <f>'B. Total Expenditures'!$AK$31</f>
        <v>10284</v>
      </c>
      <c r="E33" s="39">
        <f t="shared" si="0"/>
        <v>9.8983888610746683E-5</v>
      </c>
    </row>
    <row r="34" spans="1:5" ht="15.5" x14ac:dyDescent="0.35">
      <c r="A34" s="80" t="s">
        <v>124</v>
      </c>
      <c r="B34" s="31">
        <f>'C.1 Federal Expenditures'!$AL$31</f>
        <v>294858</v>
      </c>
      <c r="C34" s="31">
        <f>'C.2 State Expenditures'!$AL$31</f>
        <v>0</v>
      </c>
      <c r="D34" s="31">
        <f>'B. Total Expenditures'!$AL$31</f>
        <v>294858</v>
      </c>
      <c r="E34" s="39">
        <f t="shared" si="0"/>
        <v>2.8380193920641331E-3</v>
      </c>
    </row>
    <row r="35" spans="1:5" ht="15.5" x14ac:dyDescent="0.35">
      <c r="A35" s="80" t="s">
        <v>83</v>
      </c>
      <c r="B35" s="31">
        <f>'C.1 Federal Expenditures'!$AM$31</f>
        <v>2977016</v>
      </c>
      <c r="C35" s="31">
        <f>'C.2 State Expenditures'!$AM$31</f>
        <v>0</v>
      </c>
      <c r="D35" s="31">
        <f>'B. Total Expenditures'!$AM$31</f>
        <v>2977016</v>
      </c>
      <c r="E35" s="39">
        <f t="shared" si="0"/>
        <v>2.865389149517801E-2</v>
      </c>
    </row>
    <row r="36" spans="1:5" x14ac:dyDescent="0.35">
      <c r="A36" s="81" t="s">
        <v>125</v>
      </c>
      <c r="B36" s="31">
        <f>'C.1 Federal Expenditures'!$AN$31</f>
        <v>2683570</v>
      </c>
      <c r="C36" s="31">
        <f>'C.2 State Expenditures'!$AN$31</f>
        <v>0</v>
      </c>
      <c r="D36" s="31">
        <f>'B. Total Expenditures'!$AN$31</f>
        <v>2683570</v>
      </c>
      <c r="E36" s="39">
        <f t="shared" si="0"/>
        <v>2.5829462656470389E-2</v>
      </c>
    </row>
    <row r="37" spans="1:5" x14ac:dyDescent="0.35">
      <c r="A37" s="81" t="s">
        <v>126</v>
      </c>
      <c r="B37" s="31">
        <f>'C.1 Federal Expenditures'!$AO$31</f>
        <v>0</v>
      </c>
      <c r="C37" s="31">
        <f>'C.2 State Expenditures'!$AO$31</f>
        <v>0</v>
      </c>
      <c r="D37" s="31">
        <f>'B. Total Expenditures'!$AO$31</f>
        <v>0</v>
      </c>
      <c r="E37" s="39">
        <f t="shared" si="0"/>
        <v>0</v>
      </c>
    </row>
    <row r="38" spans="1:5" x14ac:dyDescent="0.35">
      <c r="A38" s="81" t="s">
        <v>127</v>
      </c>
      <c r="B38" s="31">
        <f>'C.1 Federal Expenditures'!$AP$31</f>
        <v>293446</v>
      </c>
      <c r="C38" s="31">
        <f>'C.2 State Expenditures'!$AP$31</f>
        <v>0</v>
      </c>
      <c r="D38" s="31">
        <f>'B. Total Expenditures'!$AP$31</f>
        <v>293446</v>
      </c>
      <c r="E38" s="39">
        <f t="shared" si="0"/>
        <v>2.8244288387076206E-3</v>
      </c>
    </row>
    <row r="39" spans="1:5" ht="15.5" x14ac:dyDescent="0.35">
      <c r="A39" s="80" t="s">
        <v>77</v>
      </c>
      <c r="B39" s="31">
        <f>'C.1 Federal Expenditures'!$AQ$31</f>
        <v>0</v>
      </c>
      <c r="C39" s="31">
        <f>'C.2 State Expenditures'!$AQ$31</f>
        <v>0</v>
      </c>
      <c r="D39" s="31">
        <f>'B. Total Expenditures'!$AQ$31</f>
        <v>0</v>
      </c>
      <c r="E39" s="39">
        <f t="shared" si="0"/>
        <v>0</v>
      </c>
    </row>
    <row r="40" spans="1:5" ht="15.5" x14ac:dyDescent="0.35">
      <c r="A40" s="73" t="s">
        <v>130</v>
      </c>
      <c r="B40" s="95">
        <f>'C.1 Federal Expenditures'!$AR$31</f>
        <v>39999048</v>
      </c>
      <c r="C40" s="95">
        <f>'C.2 State Expenditures'!$AR$31</f>
        <v>46946478</v>
      </c>
      <c r="D40" s="95">
        <f>'B. Total Expenditures'!$AR$31</f>
        <v>86945526</v>
      </c>
      <c r="E40" s="75">
        <f t="shared" si="0"/>
        <v>0.83685397323869892</v>
      </c>
    </row>
    <row r="41" spans="1:5" ht="15.5" x14ac:dyDescent="0.35">
      <c r="A41" s="80" t="s">
        <v>78</v>
      </c>
      <c r="B41" s="31">
        <f>'C.1 Federal Expenditures'!$C$31</f>
        <v>14371787</v>
      </c>
      <c r="C41" s="94"/>
      <c r="D41" s="31">
        <f>'B. Total Expenditures'!$C$31</f>
        <v>14371787</v>
      </c>
      <c r="E41" s="39">
        <f t="shared" si="0"/>
        <v>0.13832899295462633</v>
      </c>
    </row>
    <row r="42" spans="1:5" ht="15.5" x14ac:dyDescent="0.35">
      <c r="A42" s="80" t="s">
        <v>192</v>
      </c>
      <c r="B42" s="31">
        <f>'C.1 Federal Expenditures'!$D$31</f>
        <v>2578383</v>
      </c>
      <c r="C42" s="94"/>
      <c r="D42" s="31">
        <f>'B. Total Expenditures'!$D$31</f>
        <v>2578383</v>
      </c>
      <c r="E42" s="39">
        <f t="shared" si="0"/>
        <v>2.4817033806674726E-2</v>
      </c>
    </row>
    <row r="43" spans="1:5" ht="15.5" x14ac:dyDescent="0.35">
      <c r="A43" s="82" t="s">
        <v>101</v>
      </c>
      <c r="B43" s="95">
        <f>B41+B42</f>
        <v>16950170</v>
      </c>
      <c r="C43" s="97"/>
      <c r="D43" s="95">
        <f>D41+D42</f>
        <v>16950170</v>
      </c>
      <c r="E43" s="75">
        <f t="shared" si="0"/>
        <v>0.16314602676130108</v>
      </c>
    </row>
    <row r="44" spans="1:5" ht="15.5" x14ac:dyDescent="0.35">
      <c r="A44" s="73" t="s">
        <v>59</v>
      </c>
      <c r="B44" s="74">
        <f>SUM(B41,B42, B3,B6,B10,B14,B18,B19,B22,B23,B24,B25,B26,B27,B28,B29,B30,B34,B35, B39)</f>
        <v>56949218</v>
      </c>
      <c r="C44" s="74">
        <f>SUM(C41,C42,C3,C6,C10,C14,C18,C19,C22,C23,C24,C25,C26,C27,C28,C29,C30,C34,C35, C39)</f>
        <v>46946478</v>
      </c>
      <c r="D44" s="74">
        <f>B44+C44</f>
        <v>103895696</v>
      </c>
      <c r="E44" s="75">
        <f t="shared" si="0"/>
        <v>1</v>
      </c>
    </row>
    <row r="45" spans="1:5" ht="15.5" x14ac:dyDescent="0.35">
      <c r="A45" s="80" t="s">
        <v>128</v>
      </c>
      <c r="B45" s="31">
        <f>'C.1 Federal Expenditures'!$AS$31</f>
        <v>39052942</v>
      </c>
      <c r="C45" s="94"/>
      <c r="D45" s="31">
        <f>'B. Total Expenditures'!$AS$31</f>
        <v>39052942</v>
      </c>
      <c r="E45" s="96"/>
    </row>
    <row r="46" spans="1:5" ht="15.5" x14ac:dyDescent="0.35">
      <c r="A46" s="80" t="s">
        <v>129</v>
      </c>
      <c r="B46" s="31">
        <f>'C.1 Federal Expenditures'!$AT$31</f>
        <v>52067761</v>
      </c>
      <c r="C46" s="94"/>
      <c r="D46" s="31">
        <f>'B. Total Expenditures'!$AT$31</f>
        <v>52067761</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261</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Expenditures'!$G$32</f>
        <v>7955384</v>
      </c>
      <c r="C3" s="31">
        <f>'C.2 State Expenditures'!$G$32</f>
        <v>25091469</v>
      </c>
      <c r="D3" s="31">
        <f>'B. Total Expenditures'!$G$32</f>
        <v>33046853</v>
      </c>
      <c r="E3" s="39">
        <f t="shared" ref="E3:E44" si="0">D3/($D$44)</f>
        <v>0.28960012553279668</v>
      </c>
    </row>
    <row r="4" spans="1:5" ht="43.5" x14ac:dyDescent="0.35">
      <c r="A4" s="81" t="s">
        <v>103</v>
      </c>
      <c r="B4" s="31">
        <f>'C.1 Federal Expenditures'!$H$32</f>
        <v>7955384</v>
      </c>
      <c r="C4" s="31">
        <f>'C.2 State Expenditures'!$H$32</f>
        <v>25091469</v>
      </c>
      <c r="D4" s="31">
        <f>'B. Total Expenditures'!$H$32</f>
        <v>33046853</v>
      </c>
      <c r="E4" s="39">
        <f t="shared" si="0"/>
        <v>0.28960012553279668</v>
      </c>
    </row>
    <row r="5" spans="1:5" ht="43.5" x14ac:dyDescent="0.35">
      <c r="A5" s="81" t="s">
        <v>102</v>
      </c>
      <c r="B5" s="31">
        <f>'C.1 Federal Expenditures'!$I$32</f>
        <v>0</v>
      </c>
      <c r="C5" s="31">
        <f>'C.2 State Expenditures'!$I$32</f>
        <v>0</v>
      </c>
      <c r="D5" s="31">
        <f>'B. Total Expenditures'!$I$32</f>
        <v>0</v>
      </c>
      <c r="E5" s="39">
        <f t="shared" si="0"/>
        <v>0</v>
      </c>
    </row>
    <row r="6" spans="1:5" ht="31" x14ac:dyDescent="0.35">
      <c r="A6" s="80" t="s">
        <v>75</v>
      </c>
      <c r="B6" s="31">
        <f>'C.1 Federal Expenditures'!$J$32</f>
        <v>0</v>
      </c>
      <c r="C6" s="94"/>
      <c r="D6" s="31">
        <f>'B. Total Expenditures'!$J$32</f>
        <v>0</v>
      </c>
      <c r="E6" s="39">
        <f t="shared" si="0"/>
        <v>0</v>
      </c>
    </row>
    <row r="7" spans="1:5" x14ac:dyDescent="0.35">
      <c r="A7" s="81" t="s">
        <v>104</v>
      </c>
      <c r="B7" s="31">
        <f>'C.1 Federal Expenditures'!$K$32</f>
        <v>0</v>
      </c>
      <c r="C7" s="94"/>
      <c r="D7" s="31">
        <f>'B. Total Expenditures'!$K$32</f>
        <v>0</v>
      </c>
      <c r="E7" s="39">
        <f t="shared" si="0"/>
        <v>0</v>
      </c>
    </row>
    <row r="8" spans="1:5" x14ac:dyDescent="0.35">
      <c r="A8" s="81" t="s">
        <v>105</v>
      </c>
      <c r="B8" s="31">
        <f>'C.1 Federal Expenditures'!$L$32</f>
        <v>0</v>
      </c>
      <c r="C8" s="94"/>
      <c r="D8" s="31">
        <f>'B. Total Expenditures'!$L$32</f>
        <v>0</v>
      </c>
      <c r="E8" s="39">
        <f t="shared" si="0"/>
        <v>0</v>
      </c>
    </row>
    <row r="9" spans="1:5" ht="29" x14ac:dyDescent="0.35">
      <c r="A9" s="81" t="s">
        <v>106</v>
      </c>
      <c r="B9" s="31">
        <f>'C.1 Federal Expenditures'!$M$32</f>
        <v>0</v>
      </c>
      <c r="C9" s="94"/>
      <c r="D9" s="31">
        <f>'B. Total Expenditures'!$M$32</f>
        <v>0</v>
      </c>
      <c r="E9" s="39">
        <f t="shared" si="0"/>
        <v>0</v>
      </c>
    </row>
    <row r="10" spans="1:5" ht="31" x14ac:dyDescent="0.35">
      <c r="A10" s="80" t="s">
        <v>74</v>
      </c>
      <c r="B10" s="31">
        <f>'C.1 Federal Expenditures'!$N$32</f>
        <v>0</v>
      </c>
      <c r="C10" s="94"/>
      <c r="D10" s="31">
        <f>'B. Total Expenditures'!$N$32</f>
        <v>0</v>
      </c>
      <c r="E10" s="39">
        <f t="shared" si="0"/>
        <v>0</v>
      </c>
    </row>
    <row r="11" spans="1:5" x14ac:dyDescent="0.35">
      <c r="A11" s="81" t="s">
        <v>107</v>
      </c>
      <c r="B11" s="31">
        <f>'C.1 Federal Expenditures'!$O$32</f>
        <v>0</v>
      </c>
      <c r="C11" s="94"/>
      <c r="D11" s="31">
        <f>'B. Total Expenditures'!$O$32</f>
        <v>0</v>
      </c>
      <c r="E11" s="39">
        <f t="shared" si="0"/>
        <v>0</v>
      </c>
    </row>
    <row r="12" spans="1:5" x14ac:dyDescent="0.35">
      <c r="A12" s="81" t="s">
        <v>108</v>
      </c>
      <c r="B12" s="31">
        <f>'C.1 Federal Expenditures'!$P$32</f>
        <v>0</v>
      </c>
      <c r="C12" s="94"/>
      <c r="D12" s="31">
        <f>'B. Total Expenditures'!$P$32</f>
        <v>0</v>
      </c>
      <c r="E12" s="39">
        <f t="shared" si="0"/>
        <v>0</v>
      </c>
    </row>
    <row r="13" spans="1:5" ht="29" x14ac:dyDescent="0.35">
      <c r="A13" s="81" t="s">
        <v>109</v>
      </c>
      <c r="B13" s="31">
        <f>'C.1 Federal Expenditures'!$Q$32</f>
        <v>0</v>
      </c>
      <c r="C13" s="94"/>
      <c r="D13" s="31">
        <f>'B. Total Expenditures'!$Q$32</f>
        <v>0</v>
      </c>
      <c r="E13" s="39">
        <f t="shared" si="0"/>
        <v>0</v>
      </c>
    </row>
    <row r="14" spans="1:5" ht="31" x14ac:dyDescent="0.35">
      <c r="A14" s="80" t="s">
        <v>110</v>
      </c>
      <c r="B14" s="31">
        <f>'C.1 Federal Expenditures'!$R$32</f>
        <v>67609</v>
      </c>
      <c r="C14" s="31">
        <f>'C.2 State Expenditures'!$R$32</f>
        <v>1234796</v>
      </c>
      <c r="D14" s="31">
        <f>'B. Total Expenditures'!$R$32</f>
        <v>1302405</v>
      </c>
      <c r="E14" s="39">
        <f t="shared" si="0"/>
        <v>1.1413390905770726E-2</v>
      </c>
    </row>
    <row r="15" spans="1:5" x14ac:dyDescent="0.35">
      <c r="A15" s="81" t="s">
        <v>111</v>
      </c>
      <c r="B15" s="31">
        <f>'C.1 Federal Expenditures'!$S$32</f>
        <v>0</v>
      </c>
      <c r="C15" s="31">
        <f>'C.2 State Expenditures'!$S$32</f>
        <v>262875</v>
      </c>
      <c r="D15" s="31">
        <f>'B. Total Expenditures'!$S$32</f>
        <v>262875</v>
      </c>
      <c r="E15" s="39">
        <f t="shared" si="0"/>
        <v>2.3036575676187361E-3</v>
      </c>
    </row>
    <row r="16" spans="1:5" x14ac:dyDescent="0.35">
      <c r="A16" s="81" t="s">
        <v>112</v>
      </c>
      <c r="B16" s="31">
        <f>'C.1 Federal Expenditures'!$T$32</f>
        <v>67609</v>
      </c>
      <c r="C16" s="31">
        <f>'C.2 State Expenditures'!$T$32</f>
        <v>53019</v>
      </c>
      <c r="D16" s="31">
        <f>'B. Total Expenditures'!$T$32</f>
        <v>120628</v>
      </c>
      <c r="E16" s="39">
        <f t="shared" si="0"/>
        <v>1.0571016835633396E-3</v>
      </c>
    </row>
    <row r="17" spans="1:5" x14ac:dyDescent="0.35">
      <c r="A17" s="81" t="s">
        <v>113</v>
      </c>
      <c r="B17" s="31">
        <f>'C.1 Federal Expenditures'!$U$32</f>
        <v>0</v>
      </c>
      <c r="C17" s="31">
        <f>'C.2 State Expenditures'!$U$32</f>
        <v>918902</v>
      </c>
      <c r="D17" s="31">
        <f>'B. Total Expenditures'!$U$32</f>
        <v>918902</v>
      </c>
      <c r="E17" s="39">
        <f t="shared" si="0"/>
        <v>8.0526316545886517E-3</v>
      </c>
    </row>
    <row r="18" spans="1:5" ht="15.5" x14ac:dyDescent="0.35">
      <c r="A18" s="80" t="s">
        <v>114</v>
      </c>
      <c r="B18" s="31">
        <f>'C.1 Federal Expenditures'!$V$32</f>
        <v>1782843</v>
      </c>
      <c r="C18" s="31">
        <f>'C.2 State Expenditures'!$V$32</f>
        <v>242145</v>
      </c>
      <c r="D18" s="31">
        <f>'B. Total Expenditures'!$V$32</f>
        <v>2024988</v>
      </c>
      <c r="E18" s="39">
        <f t="shared" si="0"/>
        <v>1.7745616473750371E-2</v>
      </c>
    </row>
    <row r="19" spans="1:5" ht="15.5" x14ac:dyDescent="0.35">
      <c r="A19" s="80" t="s">
        <v>79</v>
      </c>
      <c r="B19" s="31">
        <f>'C.1 Federal Expenditures'!$W$32</f>
        <v>0</v>
      </c>
      <c r="C19" s="31">
        <f>'C.2 State Expenditures'!$W$32</f>
        <v>10676798</v>
      </c>
      <c r="D19" s="31">
        <f>'B. Total Expenditures'!$W$32</f>
        <v>10676798</v>
      </c>
      <c r="E19" s="39">
        <f t="shared" si="0"/>
        <v>9.3564190244932316E-2</v>
      </c>
    </row>
    <row r="20" spans="1:5" ht="29" x14ac:dyDescent="0.35">
      <c r="A20" s="81" t="s">
        <v>116</v>
      </c>
      <c r="B20" s="31">
        <f>'C.1 Federal Expenditures'!$X$32</f>
        <v>0</v>
      </c>
      <c r="C20" s="31">
        <f>'C.2 State Expenditures'!$X$32</f>
        <v>10676798</v>
      </c>
      <c r="D20" s="31">
        <f>'B. Total Expenditures'!$X$32</f>
        <v>10676798</v>
      </c>
      <c r="E20" s="39">
        <f t="shared" si="0"/>
        <v>9.3564190244932316E-2</v>
      </c>
    </row>
    <row r="21" spans="1:5" x14ac:dyDescent="0.35">
      <c r="A21" s="81" t="s">
        <v>115</v>
      </c>
      <c r="B21" s="31">
        <f>'C.1 Federal Expenditures'!$Y$32</f>
        <v>0</v>
      </c>
      <c r="C21" s="31">
        <f>'C.2 State Expenditures'!$Y$32</f>
        <v>0</v>
      </c>
      <c r="D21" s="31">
        <f>'B. Total Expenditures'!$Y$32</f>
        <v>0</v>
      </c>
      <c r="E21" s="39">
        <f t="shared" si="0"/>
        <v>0</v>
      </c>
    </row>
    <row r="22" spans="1:5" ht="31" x14ac:dyDescent="0.35">
      <c r="A22" s="80" t="s">
        <v>80</v>
      </c>
      <c r="B22" s="31">
        <f>'C.1 Federal Expenditures'!$Z$32</f>
        <v>0</v>
      </c>
      <c r="C22" s="31">
        <f>'C.2 State Expenditures'!$Z$32</f>
        <v>5714</v>
      </c>
      <c r="D22" s="31">
        <f>'B. Total Expenditures'!$Z$32</f>
        <v>5714</v>
      </c>
      <c r="E22" s="39">
        <f t="shared" si="0"/>
        <v>5.0073606624340299E-5</v>
      </c>
    </row>
    <row r="23" spans="1:5" ht="31" x14ac:dyDescent="0.35">
      <c r="A23" s="80" t="s">
        <v>76</v>
      </c>
      <c r="B23" s="31">
        <f>'C.1 Federal Expenditures'!$AA$32</f>
        <v>0</v>
      </c>
      <c r="C23" s="31">
        <f>'C.2 State Expenditures'!$AA$32</f>
        <v>0</v>
      </c>
      <c r="D23" s="31">
        <f>'B. Total Expenditures'!$AA$32</f>
        <v>0</v>
      </c>
      <c r="E23" s="39">
        <f t="shared" si="0"/>
        <v>0</v>
      </c>
    </row>
    <row r="24" spans="1:5" ht="31" x14ac:dyDescent="0.35">
      <c r="A24" s="80" t="s">
        <v>81</v>
      </c>
      <c r="B24" s="31">
        <f>'C.1 Federal Expenditures'!$AB$32</f>
        <v>0</v>
      </c>
      <c r="C24" s="31">
        <f>'C.2 State Expenditures'!$AB$32</f>
        <v>0</v>
      </c>
      <c r="D24" s="31">
        <f>'B. Total Expenditures'!$AB$32</f>
        <v>0</v>
      </c>
      <c r="E24" s="39">
        <f t="shared" si="0"/>
        <v>0</v>
      </c>
    </row>
    <row r="25" spans="1:5" ht="15.5" x14ac:dyDescent="0.35">
      <c r="A25" s="80" t="s">
        <v>61</v>
      </c>
      <c r="B25" s="31">
        <f>'C.1 Federal Expenditures'!$AC$32</f>
        <v>0</v>
      </c>
      <c r="C25" s="31">
        <f>'C.2 State Expenditures'!$AC$32</f>
        <v>8956033</v>
      </c>
      <c r="D25" s="31">
        <f>'B. Total Expenditures'!$AC$32</f>
        <v>8956033</v>
      </c>
      <c r="E25" s="39">
        <f t="shared" si="0"/>
        <v>7.8484577066260122E-2</v>
      </c>
    </row>
    <row r="26" spans="1:5" ht="15.5" x14ac:dyDescent="0.35">
      <c r="A26" s="80" t="s">
        <v>117</v>
      </c>
      <c r="B26" s="31">
        <f>'C.1 Federal Expenditures'!$AD$32</f>
        <v>379026</v>
      </c>
      <c r="C26" s="31">
        <f>'C.2 State Expenditures'!$AD$32</f>
        <v>3725554</v>
      </c>
      <c r="D26" s="31">
        <f>'B. Total Expenditures'!$AD$32</f>
        <v>4104580</v>
      </c>
      <c r="E26" s="39">
        <f t="shared" si="0"/>
        <v>3.5969745235935373E-2</v>
      </c>
    </row>
    <row r="27" spans="1:5" s="8" customFormat="1" ht="15.5" x14ac:dyDescent="0.35">
      <c r="A27" s="80" t="s">
        <v>118</v>
      </c>
      <c r="B27" s="31">
        <f>'C.1 Federal Expenditures'!$AE$32</f>
        <v>0</v>
      </c>
      <c r="C27" s="31">
        <f>'C.2 State Expenditures'!$AE$32</f>
        <v>1740887</v>
      </c>
      <c r="D27" s="31">
        <f>'B. Total Expenditures'!$AE$32</f>
        <v>1740887</v>
      </c>
      <c r="E27" s="39">
        <f t="shared" si="0"/>
        <v>1.5255948690134392E-2</v>
      </c>
    </row>
    <row r="28" spans="1:5" ht="31" x14ac:dyDescent="0.35">
      <c r="A28" s="80" t="s">
        <v>119</v>
      </c>
      <c r="B28" s="31">
        <f>'C.1 Federal Expenditures'!$AF$32</f>
        <v>98863</v>
      </c>
      <c r="C28" s="31">
        <f>'C.2 State Expenditures'!$AF$32</f>
        <v>54446</v>
      </c>
      <c r="D28" s="31">
        <f>'B. Total Expenditures'!$AF$32</f>
        <v>153309</v>
      </c>
      <c r="E28" s="39">
        <f t="shared" si="0"/>
        <v>1.3434957224310443E-3</v>
      </c>
    </row>
    <row r="29" spans="1:5" ht="31" x14ac:dyDescent="0.35">
      <c r="A29" s="80" t="s">
        <v>82</v>
      </c>
      <c r="B29" s="31">
        <f>'C.1 Federal Expenditures'!$AG$32</f>
        <v>0</v>
      </c>
      <c r="C29" s="31">
        <f>'C.2 State Expenditures'!$AG$32</f>
        <v>3511</v>
      </c>
      <c r="D29" s="31">
        <f>'B. Total Expenditures'!$AG$32</f>
        <v>3511</v>
      </c>
      <c r="E29" s="39">
        <f t="shared" si="0"/>
        <v>3.0768014150867836E-5</v>
      </c>
    </row>
    <row r="30" spans="1:5" ht="15.5" x14ac:dyDescent="0.35">
      <c r="A30" s="80" t="s">
        <v>120</v>
      </c>
      <c r="B30" s="31">
        <f>'C.1 Federal Expenditures'!$AH$32</f>
        <v>4199134</v>
      </c>
      <c r="C30" s="31">
        <f>'C.2 State Expenditures'!$AH$32</f>
        <v>24075692</v>
      </c>
      <c r="D30" s="31">
        <f>'B. Total Expenditures'!$AH$32</f>
        <v>28274826</v>
      </c>
      <c r="E30" s="39">
        <f t="shared" si="0"/>
        <v>0.24778132910319731</v>
      </c>
    </row>
    <row r="31" spans="1:5" ht="29" x14ac:dyDescent="0.35">
      <c r="A31" s="81" t="s">
        <v>121</v>
      </c>
      <c r="B31" s="31">
        <f>'C.1 Federal Expenditures'!$AI$32</f>
        <v>4199134</v>
      </c>
      <c r="C31" s="31">
        <f>'C.2 State Expenditures'!$AI$32</f>
        <v>3379207</v>
      </c>
      <c r="D31" s="31">
        <f>'B. Total Expenditures'!$AI$32</f>
        <v>7578341</v>
      </c>
      <c r="E31" s="39">
        <f t="shared" si="0"/>
        <v>6.6411422138451123E-2</v>
      </c>
    </row>
    <row r="32" spans="1:5" x14ac:dyDescent="0.35">
      <c r="A32" s="81" t="s">
        <v>122</v>
      </c>
      <c r="B32" s="31">
        <f>'C.1 Federal Expenditures'!$AJ$32</f>
        <v>0</v>
      </c>
      <c r="C32" s="31">
        <f>'C.2 State Expenditures'!$AJ$32</f>
        <v>0</v>
      </c>
      <c r="D32" s="31">
        <f>'B. Total Expenditures'!$AJ$32</f>
        <v>0</v>
      </c>
      <c r="E32" s="39">
        <f t="shared" si="0"/>
        <v>0</v>
      </c>
    </row>
    <row r="33" spans="1:5" x14ac:dyDescent="0.35">
      <c r="A33" s="81" t="s">
        <v>123</v>
      </c>
      <c r="B33" s="31">
        <f>'C.1 Federal Expenditures'!$AK$32</f>
        <v>0</v>
      </c>
      <c r="C33" s="31">
        <f>'C.2 State Expenditures'!$AK$32</f>
        <v>20696485</v>
      </c>
      <c r="D33" s="31">
        <f>'B. Total Expenditures'!$AK$32</f>
        <v>20696485</v>
      </c>
      <c r="E33" s="39">
        <f t="shared" si="0"/>
        <v>0.18136990696474617</v>
      </c>
    </row>
    <row r="34" spans="1:5" ht="15.5" x14ac:dyDescent="0.35">
      <c r="A34" s="80" t="s">
        <v>124</v>
      </c>
      <c r="B34" s="31">
        <f>'C.1 Federal Expenditures'!$AL$32</f>
        <v>0</v>
      </c>
      <c r="C34" s="31">
        <f>'C.2 State Expenditures'!$AL$32</f>
        <v>882491</v>
      </c>
      <c r="D34" s="31">
        <f>'B. Total Expenditures'!$AL$32</f>
        <v>882491</v>
      </c>
      <c r="E34" s="39">
        <f t="shared" si="0"/>
        <v>7.733550434637854E-3</v>
      </c>
    </row>
    <row r="35" spans="1:5" ht="15.5" x14ac:dyDescent="0.35">
      <c r="A35" s="80" t="s">
        <v>83</v>
      </c>
      <c r="B35" s="31">
        <f>'C.1 Federal Expenditures'!$AM$32</f>
        <v>19714057</v>
      </c>
      <c r="C35" s="31">
        <f>'C.2 State Expenditures'!$AM$32</f>
        <v>0</v>
      </c>
      <c r="D35" s="31">
        <f>'B. Total Expenditures'!$AM$32</f>
        <v>19714057</v>
      </c>
      <c r="E35" s="39">
        <f t="shared" si="0"/>
        <v>0.17276057668670325</v>
      </c>
    </row>
    <row r="36" spans="1:5" x14ac:dyDescent="0.35">
      <c r="A36" s="81" t="s">
        <v>125</v>
      </c>
      <c r="B36" s="31">
        <f>'C.1 Federal Expenditures'!$AN$32</f>
        <v>5521863</v>
      </c>
      <c r="C36" s="31">
        <f>'C.2 State Expenditures'!$AN$32</f>
        <v>0</v>
      </c>
      <c r="D36" s="31">
        <f>'B. Total Expenditures'!$AN$32</f>
        <v>5521863</v>
      </c>
      <c r="E36" s="39">
        <f t="shared" si="0"/>
        <v>4.8389848739149387E-2</v>
      </c>
    </row>
    <row r="37" spans="1:5" x14ac:dyDescent="0.35">
      <c r="A37" s="81" t="s">
        <v>126</v>
      </c>
      <c r="B37" s="31">
        <f>'C.1 Federal Expenditures'!$AO$32</f>
        <v>9820147</v>
      </c>
      <c r="C37" s="31">
        <f>'C.2 State Expenditures'!$AO$32</f>
        <v>0</v>
      </c>
      <c r="D37" s="31">
        <f>'B. Total Expenditures'!$AO$32</f>
        <v>9820147</v>
      </c>
      <c r="E37" s="39">
        <f t="shared" si="0"/>
        <v>8.6057083981658303E-2</v>
      </c>
    </row>
    <row r="38" spans="1:5" x14ac:dyDescent="0.35">
      <c r="A38" s="81" t="s">
        <v>127</v>
      </c>
      <c r="B38" s="31">
        <f>'C.1 Federal Expenditures'!$AP$32</f>
        <v>4372047</v>
      </c>
      <c r="C38" s="31">
        <f>'C.2 State Expenditures'!$AP$32</f>
        <v>0</v>
      </c>
      <c r="D38" s="31">
        <f>'B. Total Expenditures'!$AP$32</f>
        <v>4372047</v>
      </c>
      <c r="E38" s="39">
        <f t="shared" si="0"/>
        <v>3.8313643965895545E-2</v>
      </c>
    </row>
    <row r="39" spans="1:5" ht="15.5" x14ac:dyDescent="0.35">
      <c r="A39" s="80" t="s">
        <v>77</v>
      </c>
      <c r="B39" s="31">
        <f>'C.1 Federal Expenditures'!$AQ$32</f>
        <v>0</v>
      </c>
      <c r="C39" s="31">
        <f>'C.2 State Expenditures'!$AQ$32</f>
        <v>0</v>
      </c>
      <c r="D39" s="31">
        <f>'B. Total Expenditures'!$AQ$32</f>
        <v>0</v>
      </c>
      <c r="E39" s="39">
        <f t="shared" si="0"/>
        <v>0</v>
      </c>
    </row>
    <row r="40" spans="1:5" ht="15.5" x14ac:dyDescent="0.35">
      <c r="A40" s="73" t="s">
        <v>130</v>
      </c>
      <c r="B40" s="95">
        <f>'C.1 Federal Expenditures'!$AR$32</f>
        <v>34196916</v>
      </c>
      <c r="C40" s="95">
        <f>'C.2 State Expenditures'!$AR$32</f>
        <v>76689536</v>
      </c>
      <c r="D40" s="95">
        <f>'B. Total Expenditures'!$AR$32</f>
        <v>110886452</v>
      </c>
      <c r="E40" s="75">
        <f t="shared" si="0"/>
        <v>0.97173338771732465</v>
      </c>
    </row>
    <row r="41" spans="1:5" ht="15.5" x14ac:dyDescent="0.35">
      <c r="A41" s="80" t="s">
        <v>78</v>
      </c>
      <c r="B41" s="31">
        <f>'C.1 Federal Expenditures'!$C$32</f>
        <v>3225560</v>
      </c>
      <c r="C41" s="94"/>
      <c r="D41" s="31">
        <f>'B. Total Expenditures'!$C$32</f>
        <v>3225560</v>
      </c>
      <c r="E41" s="39">
        <f t="shared" si="0"/>
        <v>2.8266612282675376E-2</v>
      </c>
    </row>
    <row r="42" spans="1:5" ht="15.5" x14ac:dyDescent="0.35">
      <c r="A42" s="80" t="s">
        <v>192</v>
      </c>
      <c r="B42" s="31">
        <f>'C.1 Federal Expenditures'!$D$32</f>
        <v>0</v>
      </c>
      <c r="C42" s="94"/>
      <c r="D42" s="31">
        <f>'B. Total Expenditures'!$D$32</f>
        <v>0</v>
      </c>
      <c r="E42" s="39">
        <f t="shared" si="0"/>
        <v>0</v>
      </c>
    </row>
    <row r="43" spans="1:5" ht="15.5" x14ac:dyDescent="0.35">
      <c r="A43" s="82" t="s">
        <v>101</v>
      </c>
      <c r="B43" s="95">
        <f>B41+B42</f>
        <v>3225560</v>
      </c>
      <c r="C43" s="97"/>
      <c r="D43" s="95">
        <f>D41+D42</f>
        <v>3225560</v>
      </c>
      <c r="E43" s="75">
        <f t="shared" si="0"/>
        <v>2.8266612282675376E-2</v>
      </c>
    </row>
    <row r="44" spans="1:5" ht="15.5" x14ac:dyDescent="0.35">
      <c r="A44" s="73" t="s">
        <v>59</v>
      </c>
      <c r="B44" s="74">
        <f>SUM(B41,B42, B3,B6,B10,B14,B18,B19,B22,B23,B24,B25,B26,B27,B28,B29,B30,B34,B35, B39)</f>
        <v>37422476</v>
      </c>
      <c r="C44" s="74">
        <f>SUM(C41,C42,C3,C6,C10,C14,C18,C19,C22,C23,C24,C25,C26,C27,C28,C29,C30,C34,C35, C39)</f>
        <v>76689536</v>
      </c>
      <c r="D44" s="74">
        <f>B44+C44</f>
        <v>114112012</v>
      </c>
      <c r="E44" s="75">
        <f t="shared" si="0"/>
        <v>1</v>
      </c>
    </row>
    <row r="45" spans="1:5" ht="15.5" x14ac:dyDescent="0.35">
      <c r="A45" s="80" t="s">
        <v>128</v>
      </c>
      <c r="B45" s="31">
        <f>'C.1 Federal Expenditures'!$AS$32</f>
        <v>33445305</v>
      </c>
      <c r="C45" s="94"/>
      <c r="D45" s="31">
        <f>'B. Total Expenditures'!$AS$32</f>
        <v>33445305</v>
      </c>
      <c r="E45" s="96"/>
    </row>
    <row r="46" spans="1:5" ht="15.5" x14ac:dyDescent="0.35">
      <c r="A46" s="80" t="s">
        <v>129</v>
      </c>
      <c r="B46" s="31">
        <f>'C.1 Federal Expenditures'!$AT$32</f>
        <v>1768685</v>
      </c>
      <c r="C46" s="94"/>
      <c r="D46" s="31">
        <f>'B. Total Expenditures'!$AT$32</f>
        <v>1768685</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260</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Expenditures'!$G$33</f>
        <v>15984792</v>
      </c>
      <c r="C3" s="31">
        <f>'C.2 State Expenditures'!$G$33</f>
        <v>18215986</v>
      </c>
      <c r="D3" s="31">
        <f>'B. Total Expenditures'!$G$33</f>
        <v>34200778</v>
      </c>
      <c r="E3" s="39">
        <f t="shared" ref="E3:E44" si="0">D3/($D$44)</f>
        <v>0.42459561911709459</v>
      </c>
    </row>
    <row r="4" spans="1:5" ht="43.5" x14ac:dyDescent="0.35">
      <c r="A4" s="81" t="s">
        <v>103</v>
      </c>
      <c r="B4" s="31">
        <f>'C.1 Federal Expenditures'!$H$33</f>
        <v>14678178</v>
      </c>
      <c r="C4" s="31">
        <f>'C.2 State Expenditures'!$H$33</f>
        <v>17640287</v>
      </c>
      <c r="D4" s="31">
        <f>'B. Total Expenditures'!$H$33</f>
        <v>32318465</v>
      </c>
      <c r="E4" s="39">
        <f t="shared" si="0"/>
        <v>0.40122709066995937</v>
      </c>
    </row>
    <row r="5" spans="1:5" ht="43.5" x14ac:dyDescent="0.35">
      <c r="A5" s="81" t="s">
        <v>102</v>
      </c>
      <c r="B5" s="31">
        <f>'C.1 Federal Expenditures'!$I$33</f>
        <v>1306614</v>
      </c>
      <c r="C5" s="31">
        <f>'C.2 State Expenditures'!$I$33</f>
        <v>575699</v>
      </c>
      <c r="D5" s="31">
        <f>'B. Total Expenditures'!$I$33</f>
        <v>1882313</v>
      </c>
      <c r="E5" s="39">
        <f t="shared" si="0"/>
        <v>2.33685284471352E-2</v>
      </c>
    </row>
    <row r="6" spans="1:5" ht="31" x14ac:dyDescent="0.35">
      <c r="A6" s="80" t="s">
        <v>75</v>
      </c>
      <c r="B6" s="31">
        <f>'C.1 Federal Expenditures'!$J$33</f>
        <v>6786947</v>
      </c>
      <c r="C6" s="94"/>
      <c r="D6" s="31">
        <f>'B. Total Expenditures'!$J$33</f>
        <v>6786947</v>
      </c>
      <c r="E6" s="39">
        <f t="shared" si="0"/>
        <v>8.4258550006666738E-2</v>
      </c>
    </row>
    <row r="7" spans="1:5" x14ac:dyDescent="0.35">
      <c r="A7" s="81" t="s">
        <v>104</v>
      </c>
      <c r="B7" s="31">
        <f>'C.1 Federal Expenditures'!$K$33</f>
        <v>4544261</v>
      </c>
      <c r="C7" s="94"/>
      <c r="D7" s="31">
        <f>'B. Total Expenditures'!$K$33</f>
        <v>4544261</v>
      </c>
      <c r="E7" s="39">
        <f t="shared" si="0"/>
        <v>5.6416064942284863E-2</v>
      </c>
    </row>
    <row r="8" spans="1:5" x14ac:dyDescent="0.35">
      <c r="A8" s="81" t="s">
        <v>105</v>
      </c>
      <c r="B8" s="31">
        <f>'C.1 Federal Expenditures'!$L$33</f>
        <v>2074554</v>
      </c>
      <c r="C8" s="94"/>
      <c r="D8" s="31">
        <f>'B. Total Expenditures'!$L$33</f>
        <v>2074554</v>
      </c>
      <c r="E8" s="39">
        <f t="shared" si="0"/>
        <v>2.5755160892007925E-2</v>
      </c>
    </row>
    <row r="9" spans="1:5" ht="29" x14ac:dyDescent="0.35">
      <c r="A9" s="81" t="s">
        <v>106</v>
      </c>
      <c r="B9" s="31">
        <f>'C.1 Federal Expenditures'!$M$33</f>
        <v>168132</v>
      </c>
      <c r="C9" s="94"/>
      <c r="D9" s="31">
        <f>'B. Total Expenditures'!$M$33</f>
        <v>168132</v>
      </c>
      <c r="E9" s="39">
        <f t="shared" si="0"/>
        <v>2.0873241723739543E-3</v>
      </c>
    </row>
    <row r="10" spans="1:5" ht="31" x14ac:dyDescent="0.35">
      <c r="A10" s="80" t="s">
        <v>74</v>
      </c>
      <c r="B10" s="31">
        <f>'C.1 Federal Expenditures'!$N$33</f>
        <v>0</v>
      </c>
      <c r="C10" s="94"/>
      <c r="D10" s="31">
        <f>'B. Total Expenditures'!$N$33</f>
        <v>0</v>
      </c>
      <c r="E10" s="39">
        <f t="shared" si="0"/>
        <v>0</v>
      </c>
    </row>
    <row r="11" spans="1:5" x14ac:dyDescent="0.35">
      <c r="A11" s="81" t="s">
        <v>107</v>
      </c>
      <c r="B11" s="31">
        <f>'C.1 Federal Expenditures'!$O$33</f>
        <v>0</v>
      </c>
      <c r="C11" s="94"/>
      <c r="D11" s="31">
        <f>'B. Total Expenditures'!$O$33</f>
        <v>0</v>
      </c>
      <c r="E11" s="39">
        <f t="shared" si="0"/>
        <v>0</v>
      </c>
    </row>
    <row r="12" spans="1:5" x14ac:dyDescent="0.35">
      <c r="A12" s="81" t="s">
        <v>108</v>
      </c>
      <c r="B12" s="31">
        <f>'C.1 Federal Expenditures'!$P$33</f>
        <v>0</v>
      </c>
      <c r="C12" s="94"/>
      <c r="D12" s="31">
        <f>'B. Total Expenditures'!$P$33</f>
        <v>0</v>
      </c>
      <c r="E12" s="39">
        <f t="shared" si="0"/>
        <v>0</v>
      </c>
    </row>
    <row r="13" spans="1:5" ht="29" x14ac:dyDescent="0.35">
      <c r="A13" s="81" t="s">
        <v>109</v>
      </c>
      <c r="B13" s="31">
        <f>'C.1 Federal Expenditures'!$Q$33</f>
        <v>0</v>
      </c>
      <c r="C13" s="94"/>
      <c r="D13" s="31">
        <f>'B. Total Expenditures'!$Q$33</f>
        <v>0</v>
      </c>
      <c r="E13" s="39">
        <f t="shared" si="0"/>
        <v>0</v>
      </c>
    </row>
    <row r="14" spans="1:5" ht="31" x14ac:dyDescent="0.35">
      <c r="A14" s="80" t="s">
        <v>110</v>
      </c>
      <c r="B14" s="31">
        <f>'C.1 Federal Expenditures'!$R$33</f>
        <v>5036325</v>
      </c>
      <c r="C14" s="31">
        <f>'C.2 State Expenditures'!$R$33</f>
        <v>2188699</v>
      </c>
      <c r="D14" s="31">
        <f>'B. Total Expenditures'!$R$33</f>
        <v>7225024</v>
      </c>
      <c r="E14" s="39">
        <f t="shared" si="0"/>
        <v>8.9697185789629333E-2</v>
      </c>
    </row>
    <row r="15" spans="1:5" x14ac:dyDescent="0.35">
      <c r="A15" s="81" t="s">
        <v>111</v>
      </c>
      <c r="B15" s="31">
        <f>'C.1 Federal Expenditures'!$S$33</f>
        <v>630</v>
      </c>
      <c r="C15" s="31">
        <f>'C.2 State Expenditures'!$S$33</f>
        <v>0</v>
      </c>
      <c r="D15" s="31">
        <f>'B. Total Expenditures'!$S$33</f>
        <v>630</v>
      </c>
      <c r="E15" s="39">
        <f t="shared" si="0"/>
        <v>7.8213203232911719E-6</v>
      </c>
    </row>
    <row r="16" spans="1:5" x14ac:dyDescent="0.35">
      <c r="A16" s="81" t="s">
        <v>112</v>
      </c>
      <c r="B16" s="31">
        <f>'C.1 Federal Expenditures'!$T$33</f>
        <v>58164</v>
      </c>
      <c r="C16" s="31">
        <f>'C.2 State Expenditures'!$T$33</f>
        <v>39269</v>
      </c>
      <c r="D16" s="31">
        <f>'B. Total Expenditures'!$T$33</f>
        <v>97433</v>
      </c>
      <c r="E16" s="39">
        <f t="shared" si="0"/>
        <v>1.2096106397765536E-3</v>
      </c>
    </row>
    <row r="17" spans="1:5" x14ac:dyDescent="0.35">
      <c r="A17" s="81" t="s">
        <v>113</v>
      </c>
      <c r="B17" s="31">
        <f>'C.1 Federal Expenditures'!$U$33</f>
        <v>4977531</v>
      </c>
      <c r="C17" s="31">
        <f>'C.2 State Expenditures'!$U$33</f>
        <v>2149430</v>
      </c>
      <c r="D17" s="31">
        <f>'B. Total Expenditures'!$U$33</f>
        <v>7126961</v>
      </c>
      <c r="E17" s="39">
        <f t="shared" si="0"/>
        <v>8.8479753829529481E-2</v>
      </c>
    </row>
    <row r="18" spans="1:5" ht="15.5" x14ac:dyDescent="0.35">
      <c r="A18" s="80" t="s">
        <v>114</v>
      </c>
      <c r="B18" s="31">
        <f>'C.1 Federal Expenditures'!$V$33</f>
        <v>307006</v>
      </c>
      <c r="C18" s="31">
        <f>'C.2 State Expenditures'!$V$33</f>
        <v>111745</v>
      </c>
      <c r="D18" s="31">
        <f>'B. Total Expenditures'!$V$33</f>
        <v>418751</v>
      </c>
      <c r="E18" s="39">
        <f t="shared" si="0"/>
        <v>5.1987074709500024E-3</v>
      </c>
    </row>
    <row r="19" spans="1:5" ht="15.5" x14ac:dyDescent="0.35">
      <c r="A19" s="80" t="s">
        <v>79</v>
      </c>
      <c r="B19" s="31">
        <f>'C.1 Federal Expenditures'!$W$33</f>
        <v>0</v>
      </c>
      <c r="C19" s="31">
        <f>'C.2 State Expenditures'!$W$33</f>
        <v>4581872</v>
      </c>
      <c r="D19" s="31">
        <f>'B. Total Expenditures'!$W$33</f>
        <v>4581872</v>
      </c>
      <c r="E19" s="39">
        <f t="shared" si="0"/>
        <v>5.688299776558535E-2</v>
      </c>
    </row>
    <row r="20" spans="1:5" ht="29" x14ac:dyDescent="0.35">
      <c r="A20" s="81" t="s">
        <v>116</v>
      </c>
      <c r="B20" s="31">
        <f>'C.1 Federal Expenditures'!$X$33</f>
        <v>0</v>
      </c>
      <c r="C20" s="31">
        <f>'C.2 State Expenditures'!$X$33</f>
        <v>4581872</v>
      </c>
      <c r="D20" s="31">
        <f>'B. Total Expenditures'!$X$33</f>
        <v>4581872</v>
      </c>
      <c r="E20" s="39">
        <f t="shared" si="0"/>
        <v>5.688299776558535E-2</v>
      </c>
    </row>
    <row r="21" spans="1:5" x14ac:dyDescent="0.35">
      <c r="A21" s="81" t="s">
        <v>115</v>
      </c>
      <c r="B21" s="31">
        <f>'C.1 Federal Expenditures'!$Y$33</f>
        <v>0</v>
      </c>
      <c r="C21" s="31">
        <f>'C.2 State Expenditures'!$Y$33</f>
        <v>0</v>
      </c>
      <c r="D21" s="31">
        <f>'B. Total Expenditures'!$Y$33</f>
        <v>0</v>
      </c>
      <c r="E21" s="39">
        <f t="shared" si="0"/>
        <v>0</v>
      </c>
    </row>
    <row r="22" spans="1:5" ht="31" x14ac:dyDescent="0.35">
      <c r="A22" s="80" t="s">
        <v>80</v>
      </c>
      <c r="B22" s="31">
        <f>'C.1 Federal Expenditures'!$Z$33</f>
        <v>0</v>
      </c>
      <c r="C22" s="31">
        <f>'C.2 State Expenditures'!$Z$33</f>
        <v>0</v>
      </c>
      <c r="D22" s="31">
        <f>'B. Total Expenditures'!$Z$33</f>
        <v>0</v>
      </c>
      <c r="E22" s="39">
        <f t="shared" si="0"/>
        <v>0</v>
      </c>
    </row>
    <row r="23" spans="1:5" ht="31" x14ac:dyDescent="0.35">
      <c r="A23" s="80" t="s">
        <v>76</v>
      </c>
      <c r="B23" s="31">
        <f>'C.1 Federal Expenditures'!$AA$33</f>
        <v>0</v>
      </c>
      <c r="C23" s="31">
        <f>'C.2 State Expenditures'!$AA$33</f>
        <v>0</v>
      </c>
      <c r="D23" s="31">
        <f>'B. Total Expenditures'!$AA$33</f>
        <v>0</v>
      </c>
      <c r="E23" s="39">
        <f t="shared" si="0"/>
        <v>0</v>
      </c>
    </row>
    <row r="24" spans="1:5" ht="31" x14ac:dyDescent="0.35">
      <c r="A24" s="80" t="s">
        <v>81</v>
      </c>
      <c r="B24" s="31">
        <f>'C.1 Federal Expenditures'!$AB$33</f>
        <v>0</v>
      </c>
      <c r="C24" s="31">
        <f>'C.2 State Expenditures'!$AB$33</f>
        <v>0</v>
      </c>
      <c r="D24" s="31">
        <f>'B. Total Expenditures'!$AB$33</f>
        <v>0</v>
      </c>
      <c r="E24" s="39">
        <f t="shared" si="0"/>
        <v>0</v>
      </c>
    </row>
    <row r="25" spans="1:5" ht="15.5" x14ac:dyDescent="0.35">
      <c r="A25" s="80" t="s">
        <v>61</v>
      </c>
      <c r="B25" s="31">
        <f>'C.1 Federal Expenditures'!$AC$33</f>
        <v>0</v>
      </c>
      <c r="C25" s="31">
        <f>'C.2 State Expenditures'!$AC$33</f>
        <v>2205184</v>
      </c>
      <c r="D25" s="31">
        <f>'B. Total Expenditures'!$AC$33</f>
        <v>2205184</v>
      </c>
      <c r="E25" s="39">
        <f t="shared" si="0"/>
        <v>2.7376905453645271E-2</v>
      </c>
    </row>
    <row r="26" spans="1:5" ht="15.5" x14ac:dyDescent="0.35">
      <c r="A26" s="80" t="s">
        <v>117</v>
      </c>
      <c r="B26" s="31">
        <f>'C.1 Federal Expenditures'!$AD$33</f>
        <v>1281072</v>
      </c>
      <c r="C26" s="31">
        <f>'C.2 State Expenditures'!$AD$33</f>
        <v>0</v>
      </c>
      <c r="D26" s="31">
        <f>'B. Total Expenditures'!$AD$33</f>
        <v>1281072</v>
      </c>
      <c r="E26" s="39">
        <f t="shared" si="0"/>
        <v>1.5904245189205187E-2</v>
      </c>
    </row>
    <row r="27" spans="1:5" s="8" customFormat="1" ht="15.5" x14ac:dyDescent="0.35">
      <c r="A27" s="80" t="s">
        <v>118</v>
      </c>
      <c r="B27" s="31">
        <f>'C.1 Federal Expenditures'!$AE$33</f>
        <v>0</v>
      </c>
      <c r="C27" s="31">
        <f>'C.2 State Expenditures'!$AE$33</f>
        <v>0</v>
      </c>
      <c r="D27" s="31">
        <f>'B. Total Expenditures'!$AE$33</f>
        <v>0</v>
      </c>
      <c r="E27" s="39">
        <f t="shared" si="0"/>
        <v>0</v>
      </c>
    </row>
    <row r="28" spans="1:5" ht="31" x14ac:dyDescent="0.35">
      <c r="A28" s="80" t="s">
        <v>119</v>
      </c>
      <c r="B28" s="31">
        <f>'C.1 Federal Expenditures'!$AF$33</f>
        <v>148910</v>
      </c>
      <c r="C28" s="31">
        <f>'C.2 State Expenditures'!$AF$33</f>
        <v>2861526</v>
      </c>
      <c r="D28" s="31">
        <f>'B. Total Expenditures'!$AF$33</f>
        <v>3010436</v>
      </c>
      <c r="E28" s="39">
        <f t="shared" si="0"/>
        <v>3.7373943283757746E-2</v>
      </c>
    </row>
    <row r="29" spans="1:5" ht="31" x14ac:dyDescent="0.35">
      <c r="A29" s="80" t="s">
        <v>82</v>
      </c>
      <c r="B29" s="31">
        <f>'C.1 Federal Expenditures'!$AG$33</f>
        <v>0</v>
      </c>
      <c r="C29" s="31">
        <f>'C.2 State Expenditures'!$AG$33</f>
        <v>3802523</v>
      </c>
      <c r="D29" s="31">
        <f>'B. Total Expenditures'!$AG$33</f>
        <v>3802523</v>
      </c>
      <c r="E29" s="39">
        <f t="shared" si="0"/>
        <v>4.7207540348701775E-2</v>
      </c>
    </row>
    <row r="30" spans="1:5" ht="15.5" x14ac:dyDescent="0.35">
      <c r="A30" s="80" t="s">
        <v>120</v>
      </c>
      <c r="B30" s="31">
        <f>'C.1 Federal Expenditures'!$AH$33</f>
        <v>0</v>
      </c>
      <c r="C30" s="31">
        <f>'C.2 State Expenditures'!$AH$33</f>
        <v>0</v>
      </c>
      <c r="D30" s="31">
        <f>'B. Total Expenditures'!$AH$33</f>
        <v>0</v>
      </c>
      <c r="E30" s="39">
        <f t="shared" si="0"/>
        <v>0</v>
      </c>
    </row>
    <row r="31" spans="1:5" ht="29" x14ac:dyDescent="0.35">
      <c r="A31" s="81" t="s">
        <v>121</v>
      </c>
      <c r="B31" s="31">
        <f>'C.1 Federal Expenditures'!$AI$33</f>
        <v>0</v>
      </c>
      <c r="C31" s="31">
        <f>'C.2 State Expenditures'!$AI$33</f>
        <v>0</v>
      </c>
      <c r="D31" s="31">
        <f>'B. Total Expenditures'!$AI$33</f>
        <v>0</v>
      </c>
      <c r="E31" s="39">
        <f t="shared" si="0"/>
        <v>0</v>
      </c>
    </row>
    <row r="32" spans="1:5" x14ac:dyDescent="0.35">
      <c r="A32" s="81" t="s">
        <v>122</v>
      </c>
      <c r="B32" s="31">
        <f>'C.1 Federal Expenditures'!$AJ$33</f>
        <v>0</v>
      </c>
      <c r="C32" s="31">
        <f>'C.2 State Expenditures'!$AJ$33</f>
        <v>0</v>
      </c>
      <c r="D32" s="31">
        <f>'B. Total Expenditures'!$AJ$33</f>
        <v>0</v>
      </c>
      <c r="E32" s="39">
        <f t="shared" si="0"/>
        <v>0</v>
      </c>
    </row>
    <row r="33" spans="1:5" x14ac:dyDescent="0.35">
      <c r="A33" s="81" t="s">
        <v>123</v>
      </c>
      <c r="B33" s="31">
        <f>'C.1 Federal Expenditures'!$AK$33</f>
        <v>0</v>
      </c>
      <c r="C33" s="31">
        <f>'C.2 State Expenditures'!$AK$33</f>
        <v>0</v>
      </c>
      <c r="D33" s="31">
        <f>'B. Total Expenditures'!$AK$33</f>
        <v>0</v>
      </c>
      <c r="E33" s="39">
        <f t="shared" si="0"/>
        <v>0</v>
      </c>
    </row>
    <row r="34" spans="1:5" ht="15.5" x14ac:dyDescent="0.35">
      <c r="A34" s="80" t="s">
        <v>124</v>
      </c>
      <c r="B34" s="31">
        <f>'C.1 Federal Expenditures'!$AL$33</f>
        <v>494272</v>
      </c>
      <c r="C34" s="31">
        <f>'C.2 State Expenditures'!$AL$33</f>
        <v>1318835</v>
      </c>
      <c r="D34" s="31">
        <f>'B. Total Expenditures'!$AL$33</f>
        <v>1813107</v>
      </c>
      <c r="E34" s="39">
        <f t="shared" si="0"/>
        <v>2.2509350202224582E-2</v>
      </c>
    </row>
    <row r="35" spans="1:5" ht="15.5" x14ac:dyDescent="0.35">
      <c r="A35" s="80" t="s">
        <v>83</v>
      </c>
      <c r="B35" s="31">
        <f>'C.1 Federal Expenditures'!$AM$33</f>
        <v>5087808</v>
      </c>
      <c r="C35" s="31">
        <f>'C.2 State Expenditures'!$AM$33</f>
        <v>6319007</v>
      </c>
      <c r="D35" s="31">
        <f>'B. Total Expenditures'!$AM$33</f>
        <v>11406815</v>
      </c>
      <c r="E35" s="39">
        <f t="shared" si="0"/>
        <v>0.14161326029130569</v>
      </c>
    </row>
    <row r="36" spans="1:5" x14ac:dyDescent="0.35">
      <c r="A36" s="81" t="s">
        <v>125</v>
      </c>
      <c r="B36" s="31">
        <f>'C.1 Federal Expenditures'!$AN$33</f>
        <v>3726911</v>
      </c>
      <c r="C36" s="31">
        <f>'C.2 State Expenditures'!$AN$33</f>
        <v>5020581</v>
      </c>
      <c r="D36" s="31">
        <f>'B. Total Expenditures'!$AN$33</f>
        <v>8747492</v>
      </c>
      <c r="E36" s="39">
        <f t="shared" si="0"/>
        <v>0.10859831263083641</v>
      </c>
    </row>
    <row r="37" spans="1:5" x14ac:dyDescent="0.35">
      <c r="A37" s="81" t="s">
        <v>126</v>
      </c>
      <c r="B37" s="31">
        <f>'C.1 Federal Expenditures'!$AO$33</f>
        <v>0</v>
      </c>
      <c r="C37" s="31">
        <f>'C.2 State Expenditures'!$AO$33</f>
        <v>0</v>
      </c>
      <c r="D37" s="31">
        <f>'B. Total Expenditures'!$AO$33</f>
        <v>0</v>
      </c>
      <c r="E37" s="39">
        <f t="shared" si="0"/>
        <v>0</v>
      </c>
    </row>
    <row r="38" spans="1:5" x14ac:dyDescent="0.35">
      <c r="A38" s="81" t="s">
        <v>127</v>
      </c>
      <c r="B38" s="31">
        <f>'C.1 Federal Expenditures'!$AP$33</f>
        <v>1360897</v>
      </c>
      <c r="C38" s="31">
        <f>'C.2 State Expenditures'!$AP$33</f>
        <v>1298426</v>
      </c>
      <c r="D38" s="31">
        <f>'B. Total Expenditures'!$AP$33</f>
        <v>2659323</v>
      </c>
      <c r="E38" s="39">
        <f t="shared" si="0"/>
        <v>3.3014947660469286E-2</v>
      </c>
    </row>
    <row r="39" spans="1:5" ht="15.5" x14ac:dyDescent="0.35">
      <c r="A39" s="80" t="s">
        <v>77</v>
      </c>
      <c r="B39" s="31">
        <f>'C.1 Federal Expenditures'!$AQ$33</f>
        <v>1442853</v>
      </c>
      <c r="C39" s="31">
        <f>'C.2 State Expenditures'!$AQ$33</f>
        <v>1436761</v>
      </c>
      <c r="D39" s="31">
        <f>'B. Total Expenditures'!$AQ$33</f>
        <v>2879614</v>
      </c>
      <c r="E39" s="39">
        <f t="shared" si="0"/>
        <v>3.5749815081640927E-2</v>
      </c>
    </row>
    <row r="40" spans="1:5" ht="15.5" x14ac:dyDescent="0.35">
      <c r="A40" s="73" t="s">
        <v>130</v>
      </c>
      <c r="B40" s="95">
        <f>'C.1 Federal Expenditures'!$AR$33</f>
        <v>36569985</v>
      </c>
      <c r="C40" s="95">
        <f>'C.2 State Expenditures'!$AR$33</f>
        <v>43042138</v>
      </c>
      <c r="D40" s="95">
        <f>'B. Total Expenditures'!$AR$33</f>
        <v>79612123</v>
      </c>
      <c r="E40" s="75">
        <f t="shared" si="0"/>
        <v>0.98836812000040719</v>
      </c>
    </row>
    <row r="41" spans="1:5" ht="15.5" x14ac:dyDescent="0.35">
      <c r="A41" s="80" t="s">
        <v>78</v>
      </c>
      <c r="B41" s="31">
        <f>'C.1 Federal Expenditures'!$C$33</f>
        <v>0</v>
      </c>
      <c r="C41" s="94"/>
      <c r="D41" s="31">
        <f>'B. Total Expenditures'!$C$33</f>
        <v>0</v>
      </c>
      <c r="E41" s="39">
        <f t="shared" si="0"/>
        <v>0</v>
      </c>
    </row>
    <row r="42" spans="1:5" ht="15.5" x14ac:dyDescent="0.35">
      <c r="A42" s="80" t="s">
        <v>192</v>
      </c>
      <c r="B42" s="31">
        <f>'C.1 Federal Expenditures'!$D$33</f>
        <v>936937</v>
      </c>
      <c r="C42" s="94"/>
      <c r="D42" s="31">
        <f>'B. Total Expenditures'!$D$33</f>
        <v>936937</v>
      </c>
      <c r="E42" s="39">
        <f t="shared" si="0"/>
        <v>1.1631879999592795E-2</v>
      </c>
    </row>
    <row r="43" spans="1:5" ht="15.5" x14ac:dyDescent="0.35">
      <c r="A43" s="82" t="s">
        <v>101</v>
      </c>
      <c r="B43" s="95">
        <f>B41+B42</f>
        <v>936937</v>
      </c>
      <c r="C43" s="97"/>
      <c r="D43" s="95">
        <f>D41+D42</f>
        <v>936937</v>
      </c>
      <c r="E43" s="75">
        <f t="shared" si="0"/>
        <v>1.1631879999592795E-2</v>
      </c>
    </row>
    <row r="44" spans="1:5" ht="15.5" x14ac:dyDescent="0.35">
      <c r="A44" s="73" t="s">
        <v>59</v>
      </c>
      <c r="B44" s="74">
        <f>SUM(B41,B42, B3,B6,B10,B14,B18,B19,B22,B23,B24,B25,B26,B27,B28,B29,B30,B34,B35, B39)</f>
        <v>37506922</v>
      </c>
      <c r="C44" s="74">
        <f>SUM(C41,C42,C3,C6,C10,C14,C18,C19,C22,C23,C24,C25,C26,C27,C28,C29,C30,C34,C35, C39)</f>
        <v>43042138</v>
      </c>
      <c r="D44" s="74">
        <f>B44+C44</f>
        <v>80549060</v>
      </c>
      <c r="E44" s="75">
        <f t="shared" si="0"/>
        <v>1</v>
      </c>
    </row>
    <row r="45" spans="1:5" ht="15.5" x14ac:dyDescent="0.35">
      <c r="A45" s="80" t="s">
        <v>128</v>
      </c>
      <c r="B45" s="31">
        <f>'C.1 Federal Expenditures'!$AS$33</f>
        <v>0</v>
      </c>
      <c r="C45" s="94"/>
      <c r="D45" s="31">
        <f>'B. Total Expenditures'!$AS$33</f>
        <v>0</v>
      </c>
      <c r="E45" s="96"/>
    </row>
    <row r="46" spans="1:5" ht="15.5" x14ac:dyDescent="0.35">
      <c r="A46" s="80" t="s">
        <v>129</v>
      </c>
      <c r="B46" s="31">
        <f>'C.1 Federal Expenditures'!$AT$33</f>
        <v>44926138</v>
      </c>
      <c r="C46" s="94"/>
      <c r="D46" s="31">
        <f>'B. Total Expenditures'!$AT$33</f>
        <v>44926138</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6">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259</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Expenditures'!$G$34</f>
        <v>57172946</v>
      </c>
      <c r="C3" s="31">
        <f>'C.2 State Expenditures'!$G$34</f>
        <v>25465680</v>
      </c>
      <c r="D3" s="31">
        <f>'B. Total Expenditures'!$G$34</f>
        <v>82638626</v>
      </c>
      <c r="E3" s="39">
        <f t="shared" ref="E3:E44" si="0">D3/($D$44)</f>
        <v>5.5436031848355403E-2</v>
      </c>
    </row>
    <row r="4" spans="1:5" ht="43.5" x14ac:dyDescent="0.35">
      <c r="A4" s="81" t="s">
        <v>103</v>
      </c>
      <c r="B4" s="31">
        <f>'C.1 Federal Expenditures'!$H$34</f>
        <v>55935730</v>
      </c>
      <c r="C4" s="31">
        <f>'C.2 State Expenditures'!$H$34</f>
        <v>25465680</v>
      </c>
      <c r="D4" s="31">
        <f>'B. Total Expenditures'!$H$34</f>
        <v>81401410</v>
      </c>
      <c r="E4" s="39">
        <f t="shared" si="0"/>
        <v>5.460607679102792E-2</v>
      </c>
    </row>
    <row r="5" spans="1:5" ht="43.5" x14ac:dyDescent="0.35">
      <c r="A5" s="81" t="s">
        <v>102</v>
      </c>
      <c r="B5" s="31">
        <f>'C.1 Federal Expenditures'!$I$34</f>
        <v>1237216</v>
      </c>
      <c r="C5" s="31">
        <f>'C.2 State Expenditures'!$I$34</f>
        <v>0</v>
      </c>
      <c r="D5" s="31">
        <f>'B. Total Expenditures'!$I$34</f>
        <v>1237216</v>
      </c>
      <c r="E5" s="39">
        <f t="shared" si="0"/>
        <v>8.2995505732748852E-4</v>
      </c>
    </row>
    <row r="6" spans="1:5" ht="31" x14ac:dyDescent="0.35">
      <c r="A6" s="80" t="s">
        <v>75</v>
      </c>
      <c r="B6" s="31">
        <f>'C.1 Federal Expenditures'!$J$34</f>
        <v>6840000</v>
      </c>
      <c r="C6" s="94"/>
      <c r="D6" s="31">
        <f>'B. Total Expenditures'!$J$34</f>
        <v>6840000</v>
      </c>
      <c r="E6" s="39">
        <f t="shared" si="0"/>
        <v>4.5884409772586369E-3</v>
      </c>
    </row>
    <row r="7" spans="1:5" x14ac:dyDescent="0.35">
      <c r="A7" s="81" t="s">
        <v>104</v>
      </c>
      <c r="B7" s="31">
        <f>'C.1 Federal Expenditures'!$K$34</f>
        <v>0</v>
      </c>
      <c r="C7" s="94"/>
      <c r="D7" s="31">
        <f>'B. Total Expenditures'!$K$34</f>
        <v>0</v>
      </c>
      <c r="E7" s="39">
        <f t="shared" si="0"/>
        <v>0</v>
      </c>
    </row>
    <row r="8" spans="1:5" x14ac:dyDescent="0.35">
      <c r="A8" s="81" t="s">
        <v>105</v>
      </c>
      <c r="B8" s="31">
        <f>'C.1 Federal Expenditures'!$L$34</f>
        <v>0</v>
      </c>
      <c r="C8" s="94"/>
      <c r="D8" s="31">
        <f>'B. Total Expenditures'!$L$34</f>
        <v>0</v>
      </c>
      <c r="E8" s="39">
        <f t="shared" si="0"/>
        <v>0</v>
      </c>
    </row>
    <row r="9" spans="1:5" ht="29" x14ac:dyDescent="0.35">
      <c r="A9" s="81" t="s">
        <v>106</v>
      </c>
      <c r="B9" s="31">
        <f>'C.1 Federal Expenditures'!$M$34</f>
        <v>6840000</v>
      </c>
      <c r="C9" s="94"/>
      <c r="D9" s="31">
        <f>'B. Total Expenditures'!$M$34</f>
        <v>6840000</v>
      </c>
      <c r="E9" s="39">
        <f t="shared" si="0"/>
        <v>4.5884409772586369E-3</v>
      </c>
    </row>
    <row r="10" spans="1:5" ht="31" x14ac:dyDescent="0.35">
      <c r="A10" s="80" t="s">
        <v>74</v>
      </c>
      <c r="B10" s="31">
        <f>'C.1 Federal Expenditures'!$N$34</f>
        <v>0</v>
      </c>
      <c r="C10" s="94"/>
      <c r="D10" s="31">
        <f>'B. Total Expenditures'!$N$34</f>
        <v>0</v>
      </c>
      <c r="E10" s="39">
        <f t="shared" si="0"/>
        <v>0</v>
      </c>
    </row>
    <row r="11" spans="1:5" x14ac:dyDescent="0.35">
      <c r="A11" s="81" t="s">
        <v>107</v>
      </c>
      <c r="B11" s="31">
        <f>'C.1 Federal Expenditures'!$O$34</f>
        <v>0</v>
      </c>
      <c r="C11" s="94"/>
      <c r="D11" s="31">
        <f>'B. Total Expenditures'!$O$34</f>
        <v>0</v>
      </c>
      <c r="E11" s="39">
        <f t="shared" si="0"/>
        <v>0</v>
      </c>
    </row>
    <row r="12" spans="1:5" x14ac:dyDescent="0.35">
      <c r="A12" s="81" t="s">
        <v>108</v>
      </c>
      <c r="B12" s="31">
        <f>'C.1 Federal Expenditures'!$P$34</f>
        <v>0</v>
      </c>
      <c r="C12" s="94"/>
      <c r="D12" s="31">
        <f>'B. Total Expenditures'!$P$34</f>
        <v>0</v>
      </c>
      <c r="E12" s="39">
        <f t="shared" si="0"/>
        <v>0</v>
      </c>
    </row>
    <row r="13" spans="1:5" ht="29" x14ac:dyDescent="0.35">
      <c r="A13" s="81" t="s">
        <v>109</v>
      </c>
      <c r="B13" s="31">
        <f>'C.1 Federal Expenditures'!$Q$34</f>
        <v>0</v>
      </c>
      <c r="C13" s="94"/>
      <c r="D13" s="31">
        <f>'B. Total Expenditures'!$Q$34</f>
        <v>0</v>
      </c>
      <c r="E13" s="39">
        <f t="shared" si="0"/>
        <v>0</v>
      </c>
    </row>
    <row r="14" spans="1:5" ht="31" x14ac:dyDescent="0.35">
      <c r="A14" s="80" t="s">
        <v>110</v>
      </c>
      <c r="B14" s="31">
        <f>'C.1 Federal Expenditures'!$R$34</f>
        <v>44142183</v>
      </c>
      <c r="C14" s="31">
        <f>'C.2 State Expenditures'!$R$34</f>
        <v>29625192</v>
      </c>
      <c r="D14" s="31">
        <f>'B. Total Expenditures'!$R$34</f>
        <v>73767375</v>
      </c>
      <c r="E14" s="39">
        <f t="shared" si="0"/>
        <v>4.9484977519708234E-2</v>
      </c>
    </row>
    <row r="15" spans="1:5" x14ac:dyDescent="0.35">
      <c r="A15" s="81" t="s">
        <v>111</v>
      </c>
      <c r="B15" s="31">
        <f>'C.1 Federal Expenditures'!$S$34</f>
        <v>0</v>
      </c>
      <c r="C15" s="31">
        <f>'C.2 State Expenditures'!$S$34</f>
        <v>0</v>
      </c>
      <c r="D15" s="31">
        <f>'B. Total Expenditures'!$S$34</f>
        <v>0</v>
      </c>
      <c r="E15" s="39">
        <f t="shared" si="0"/>
        <v>0</v>
      </c>
    </row>
    <row r="16" spans="1:5" x14ac:dyDescent="0.35">
      <c r="A16" s="81" t="s">
        <v>112</v>
      </c>
      <c r="B16" s="31">
        <f>'C.1 Federal Expenditures'!$T$34</f>
        <v>10624807</v>
      </c>
      <c r="C16" s="31">
        <f>'C.2 State Expenditures'!$T$34</f>
        <v>8447847</v>
      </c>
      <c r="D16" s="31">
        <f>'B. Total Expenditures'!$T$34</f>
        <v>19072654</v>
      </c>
      <c r="E16" s="39">
        <f t="shared" si="0"/>
        <v>1.2794407479338575E-2</v>
      </c>
    </row>
    <row r="17" spans="1:5" x14ac:dyDescent="0.35">
      <c r="A17" s="81" t="s">
        <v>113</v>
      </c>
      <c r="B17" s="31">
        <f>'C.1 Federal Expenditures'!$U$34</f>
        <v>33517376</v>
      </c>
      <c r="C17" s="31">
        <f>'C.2 State Expenditures'!$U$34</f>
        <v>21177345</v>
      </c>
      <c r="D17" s="31">
        <f>'B. Total Expenditures'!$U$34</f>
        <v>54694721</v>
      </c>
      <c r="E17" s="39">
        <f t="shared" si="0"/>
        <v>3.6690570040369658E-2</v>
      </c>
    </row>
    <row r="18" spans="1:5" ht="15.5" x14ac:dyDescent="0.35">
      <c r="A18" s="80" t="s">
        <v>114</v>
      </c>
      <c r="B18" s="31">
        <f>'C.1 Federal Expenditures'!$V$34</f>
        <v>6734144</v>
      </c>
      <c r="C18" s="31">
        <f>'C.2 State Expenditures'!$V$34</f>
        <v>0</v>
      </c>
      <c r="D18" s="31">
        <f>'B. Total Expenditures'!$V$34</f>
        <v>6734144</v>
      </c>
      <c r="E18" s="39">
        <f t="shared" si="0"/>
        <v>4.5174301573626292E-3</v>
      </c>
    </row>
    <row r="19" spans="1:5" ht="15.5" x14ac:dyDescent="0.35">
      <c r="A19" s="80" t="s">
        <v>79</v>
      </c>
      <c r="B19" s="31">
        <f>'C.1 Federal Expenditures'!$W$34</f>
        <v>25123427</v>
      </c>
      <c r="C19" s="31">
        <f>'C.2 State Expenditures'!$W$34</f>
        <v>729296247</v>
      </c>
      <c r="D19" s="31">
        <f>'B. Total Expenditures'!$W$34</f>
        <v>754419674</v>
      </c>
      <c r="E19" s="39">
        <f t="shared" si="0"/>
        <v>0.5060833547122372</v>
      </c>
    </row>
    <row r="20" spans="1:5" ht="29" x14ac:dyDescent="0.35">
      <c r="A20" s="81" t="s">
        <v>116</v>
      </c>
      <c r="B20" s="31">
        <f>'C.1 Federal Expenditures'!$X$34</f>
        <v>25123427</v>
      </c>
      <c r="C20" s="31">
        <f>'C.2 State Expenditures'!$X$34</f>
        <v>114299603</v>
      </c>
      <c r="D20" s="31">
        <f>'B. Total Expenditures'!$X$34</f>
        <v>139423030</v>
      </c>
      <c r="E20" s="39">
        <f t="shared" si="0"/>
        <v>9.3528412869233954E-2</v>
      </c>
    </row>
    <row r="21" spans="1:5" x14ac:dyDescent="0.35">
      <c r="A21" s="81" t="s">
        <v>115</v>
      </c>
      <c r="B21" s="31">
        <f>'C.1 Federal Expenditures'!$Y$34</f>
        <v>0</v>
      </c>
      <c r="C21" s="31">
        <f>'C.2 State Expenditures'!$Y$34</f>
        <v>614996644</v>
      </c>
      <c r="D21" s="31">
        <f>'B. Total Expenditures'!$Y$34</f>
        <v>614996644</v>
      </c>
      <c r="E21" s="39">
        <f t="shared" si="0"/>
        <v>0.41255494184300318</v>
      </c>
    </row>
    <row r="22" spans="1:5" ht="31" x14ac:dyDescent="0.35">
      <c r="A22" s="80" t="s">
        <v>80</v>
      </c>
      <c r="B22" s="31">
        <f>'C.1 Federal Expenditures'!$Z$34</f>
        <v>21241</v>
      </c>
      <c r="C22" s="31">
        <f>'C.2 State Expenditures'!$Z$34</f>
        <v>0</v>
      </c>
      <c r="D22" s="31">
        <f>'B. Total Expenditures'!$Z$34</f>
        <v>21241</v>
      </c>
      <c r="E22" s="39">
        <f t="shared" si="0"/>
        <v>1.4248987543560044E-5</v>
      </c>
    </row>
    <row r="23" spans="1:5" ht="31" x14ac:dyDescent="0.35">
      <c r="A23" s="80" t="s">
        <v>76</v>
      </c>
      <c r="B23" s="31">
        <f>'C.1 Federal Expenditures'!$AA$34</f>
        <v>95126744</v>
      </c>
      <c r="C23" s="31">
        <f>'C.2 State Expenditures'!$AA$34</f>
        <v>266308842</v>
      </c>
      <c r="D23" s="31">
        <f>'B. Total Expenditures'!$AA$34</f>
        <v>361435586</v>
      </c>
      <c r="E23" s="39">
        <f t="shared" si="0"/>
        <v>0.24245992009384329</v>
      </c>
    </row>
    <row r="24" spans="1:5" ht="31" x14ac:dyDescent="0.35">
      <c r="A24" s="80" t="s">
        <v>81</v>
      </c>
      <c r="B24" s="31">
        <f>'C.1 Federal Expenditures'!$AB$34</f>
        <v>0</v>
      </c>
      <c r="C24" s="31">
        <f>'C.2 State Expenditures'!$AB$34</f>
        <v>0</v>
      </c>
      <c r="D24" s="31">
        <f>'B. Total Expenditures'!$AB$34</f>
        <v>0</v>
      </c>
      <c r="E24" s="39">
        <f t="shared" si="0"/>
        <v>0</v>
      </c>
    </row>
    <row r="25" spans="1:5" ht="15.5" x14ac:dyDescent="0.35">
      <c r="A25" s="80" t="s">
        <v>61</v>
      </c>
      <c r="B25" s="31">
        <f>'C.1 Federal Expenditures'!$AC$34</f>
        <v>2771377</v>
      </c>
      <c r="C25" s="31">
        <f>'C.2 State Expenditures'!$AC$34</f>
        <v>6491758</v>
      </c>
      <c r="D25" s="31">
        <f>'B. Total Expenditures'!$AC$34</f>
        <v>9263135</v>
      </c>
      <c r="E25" s="39">
        <f t="shared" si="0"/>
        <v>6.2139397970582865E-3</v>
      </c>
    </row>
    <row r="26" spans="1:5" ht="15.5" x14ac:dyDescent="0.35">
      <c r="A26" s="80" t="s">
        <v>117</v>
      </c>
      <c r="B26" s="31">
        <f>'C.1 Federal Expenditures'!$AD$34</f>
        <v>4513559</v>
      </c>
      <c r="C26" s="31">
        <f>'C.2 State Expenditures'!$AD$34</f>
        <v>7675284</v>
      </c>
      <c r="D26" s="31">
        <f>'B. Total Expenditures'!$AD$34</f>
        <v>12188843</v>
      </c>
      <c r="E26" s="39">
        <f t="shared" si="0"/>
        <v>8.176577000960833E-3</v>
      </c>
    </row>
    <row r="27" spans="1:5" s="8" customFormat="1" ht="15.5" x14ac:dyDescent="0.35">
      <c r="A27" s="80" t="s">
        <v>118</v>
      </c>
      <c r="B27" s="31">
        <f>'C.1 Federal Expenditures'!$AE$34</f>
        <v>20105998</v>
      </c>
      <c r="C27" s="31">
        <f>'C.2 State Expenditures'!$AE$34</f>
        <v>17209940</v>
      </c>
      <c r="D27" s="31">
        <f>'B. Total Expenditures'!$AE$34</f>
        <v>37315938</v>
      </c>
      <c r="E27" s="39">
        <f t="shared" si="0"/>
        <v>2.5032453073690453E-2</v>
      </c>
    </row>
    <row r="28" spans="1:5" ht="31" x14ac:dyDescent="0.35">
      <c r="A28" s="80" t="s">
        <v>119</v>
      </c>
      <c r="B28" s="31">
        <f>'C.1 Federal Expenditures'!$AF$34</f>
        <v>1949963</v>
      </c>
      <c r="C28" s="31">
        <f>'C.2 State Expenditures'!$AF$34</f>
        <v>0</v>
      </c>
      <c r="D28" s="31">
        <f>'B. Total Expenditures'!$AF$34</f>
        <v>1949963</v>
      </c>
      <c r="E28" s="39">
        <f t="shared" si="0"/>
        <v>1.3080833528272197E-3</v>
      </c>
    </row>
    <row r="29" spans="1:5" ht="31" x14ac:dyDescent="0.35">
      <c r="A29" s="80" t="s">
        <v>82</v>
      </c>
      <c r="B29" s="31">
        <f>'C.1 Federal Expenditures'!$AG$34</f>
        <v>4868105</v>
      </c>
      <c r="C29" s="31">
        <f>'C.2 State Expenditures'!$AG$34</f>
        <v>0</v>
      </c>
      <c r="D29" s="31">
        <f>'B. Total Expenditures'!$AG$34</f>
        <v>4868105</v>
      </c>
      <c r="E29" s="39">
        <f t="shared" si="0"/>
        <v>3.2656450970172013E-3</v>
      </c>
    </row>
    <row r="30" spans="1:5" ht="15.5" x14ac:dyDescent="0.35">
      <c r="A30" s="80" t="s">
        <v>120</v>
      </c>
      <c r="B30" s="31">
        <f>'C.1 Federal Expenditures'!$AH$34</f>
        <v>0</v>
      </c>
      <c r="C30" s="31">
        <f>'C.2 State Expenditures'!$AH$34</f>
        <v>0</v>
      </c>
      <c r="D30" s="31">
        <f>'B. Total Expenditures'!$AH$34</f>
        <v>0</v>
      </c>
      <c r="E30" s="39">
        <f t="shared" si="0"/>
        <v>0</v>
      </c>
    </row>
    <row r="31" spans="1:5" ht="29" x14ac:dyDescent="0.35">
      <c r="A31" s="81" t="s">
        <v>121</v>
      </c>
      <c r="B31" s="31">
        <f>'C.1 Federal Expenditures'!$AI$34</f>
        <v>0</v>
      </c>
      <c r="C31" s="31">
        <f>'C.2 State Expenditures'!$AI$34</f>
        <v>0</v>
      </c>
      <c r="D31" s="31">
        <f>'B. Total Expenditures'!$AI$34</f>
        <v>0</v>
      </c>
      <c r="E31" s="39">
        <f t="shared" si="0"/>
        <v>0</v>
      </c>
    </row>
    <row r="32" spans="1:5" x14ac:dyDescent="0.35">
      <c r="A32" s="81" t="s">
        <v>122</v>
      </c>
      <c r="B32" s="31">
        <f>'C.1 Federal Expenditures'!$AJ$34</f>
        <v>0</v>
      </c>
      <c r="C32" s="31">
        <f>'C.2 State Expenditures'!$AJ$34</f>
        <v>0</v>
      </c>
      <c r="D32" s="31">
        <f>'B. Total Expenditures'!$AJ$34</f>
        <v>0</v>
      </c>
      <c r="E32" s="39">
        <f t="shared" si="0"/>
        <v>0</v>
      </c>
    </row>
    <row r="33" spans="1:5" x14ac:dyDescent="0.35">
      <c r="A33" s="81" t="s">
        <v>123</v>
      </c>
      <c r="B33" s="31">
        <f>'C.1 Federal Expenditures'!$AK$34</f>
        <v>0</v>
      </c>
      <c r="C33" s="31">
        <f>'C.2 State Expenditures'!$AK$34</f>
        <v>0</v>
      </c>
      <c r="D33" s="31">
        <f>'B. Total Expenditures'!$AK$34</f>
        <v>0</v>
      </c>
      <c r="E33" s="39">
        <f t="shared" si="0"/>
        <v>0</v>
      </c>
    </row>
    <row r="34" spans="1:5" ht="15.5" x14ac:dyDescent="0.35">
      <c r="A34" s="80" t="s">
        <v>124</v>
      </c>
      <c r="B34" s="31">
        <f>'C.1 Federal Expenditures'!$AL$34</f>
        <v>0</v>
      </c>
      <c r="C34" s="31">
        <f>'C.2 State Expenditures'!$AL$34</f>
        <v>0</v>
      </c>
      <c r="D34" s="31">
        <f>'B. Total Expenditures'!$AL$34</f>
        <v>0</v>
      </c>
      <c r="E34" s="39">
        <f t="shared" si="0"/>
        <v>0</v>
      </c>
    </row>
    <row r="35" spans="1:5" ht="15.5" x14ac:dyDescent="0.35">
      <c r="A35" s="80" t="s">
        <v>83</v>
      </c>
      <c r="B35" s="31">
        <f>'C.1 Federal Expenditures'!$AM$34</f>
        <v>32268463</v>
      </c>
      <c r="C35" s="31">
        <f>'C.2 State Expenditures'!$AM$34</f>
        <v>18614312</v>
      </c>
      <c r="D35" s="31">
        <f>'B. Total Expenditures'!$AM$34</f>
        <v>50882775</v>
      </c>
      <c r="E35" s="39">
        <f t="shared" si="0"/>
        <v>3.4133422492197564E-2</v>
      </c>
    </row>
    <row r="36" spans="1:5" x14ac:dyDescent="0.35">
      <c r="A36" s="81" t="s">
        <v>125</v>
      </c>
      <c r="B36" s="31">
        <f>'C.1 Federal Expenditures'!$AN$34</f>
        <v>31429639</v>
      </c>
      <c r="C36" s="31">
        <f>'C.2 State Expenditures'!$AN$34</f>
        <v>17797953</v>
      </c>
      <c r="D36" s="31">
        <f>'B. Total Expenditures'!$AN$34</f>
        <v>49227592</v>
      </c>
      <c r="E36" s="39">
        <f t="shared" si="0"/>
        <v>3.3023084845697284E-2</v>
      </c>
    </row>
    <row r="37" spans="1:5" x14ac:dyDescent="0.35">
      <c r="A37" s="81" t="s">
        <v>126</v>
      </c>
      <c r="B37" s="31">
        <f>'C.1 Federal Expenditures'!$AO$34</f>
        <v>0</v>
      </c>
      <c r="C37" s="31">
        <f>'C.2 State Expenditures'!$AO$34</f>
        <v>0</v>
      </c>
      <c r="D37" s="31">
        <f>'B. Total Expenditures'!$AO$34</f>
        <v>0</v>
      </c>
      <c r="E37" s="39">
        <f t="shared" si="0"/>
        <v>0</v>
      </c>
    </row>
    <row r="38" spans="1:5" x14ac:dyDescent="0.35">
      <c r="A38" s="81" t="s">
        <v>127</v>
      </c>
      <c r="B38" s="31">
        <f>'C.1 Federal Expenditures'!$AP$34</f>
        <v>838824</v>
      </c>
      <c r="C38" s="31">
        <f>'C.2 State Expenditures'!$AP$34</f>
        <v>816359</v>
      </c>
      <c r="D38" s="31">
        <f>'B. Total Expenditures'!$AP$34</f>
        <v>1655183</v>
      </c>
      <c r="E38" s="39">
        <f t="shared" si="0"/>
        <v>1.1103376465002751E-3</v>
      </c>
    </row>
    <row r="39" spans="1:5" ht="15.5" x14ac:dyDescent="0.35">
      <c r="A39" s="80" t="s">
        <v>77</v>
      </c>
      <c r="B39" s="31">
        <f>'C.1 Federal Expenditures'!$AQ$34</f>
        <v>0</v>
      </c>
      <c r="C39" s="31">
        <f>'C.2 State Expenditures'!$AQ$34</f>
        <v>0</v>
      </c>
      <c r="D39" s="31">
        <f>'B. Total Expenditures'!$AQ$34</f>
        <v>0</v>
      </c>
      <c r="E39" s="39">
        <f t="shared" si="0"/>
        <v>0</v>
      </c>
    </row>
    <row r="40" spans="1:5" ht="15.5" x14ac:dyDescent="0.35">
      <c r="A40" s="73" t="s">
        <v>130</v>
      </c>
      <c r="B40" s="95">
        <f>'C.1 Federal Expenditures'!$AR$34</f>
        <v>301638150</v>
      </c>
      <c r="C40" s="95">
        <f>'C.2 State Expenditures'!$AR$34</f>
        <v>1100687255</v>
      </c>
      <c r="D40" s="95">
        <f>'B. Total Expenditures'!$AR$34</f>
        <v>1402325405</v>
      </c>
      <c r="E40" s="75">
        <f t="shared" si="0"/>
        <v>0.94071452511006048</v>
      </c>
    </row>
    <row r="41" spans="1:5" ht="15.5" x14ac:dyDescent="0.35">
      <c r="A41" s="80" t="s">
        <v>78</v>
      </c>
      <c r="B41" s="31">
        <f>'C.1 Federal Expenditures'!$C$34</f>
        <v>79000000</v>
      </c>
      <c r="C41" s="94"/>
      <c r="D41" s="31">
        <f>'B. Total Expenditures'!$C$34</f>
        <v>79000000</v>
      </c>
      <c r="E41" s="39">
        <f t="shared" si="0"/>
        <v>5.29951516379287E-2</v>
      </c>
    </row>
    <row r="42" spans="1:5" ht="15.5" x14ac:dyDescent="0.35">
      <c r="A42" s="80" t="s">
        <v>192</v>
      </c>
      <c r="B42" s="31">
        <f>'C.1 Federal Expenditures'!$D$34</f>
        <v>9377000</v>
      </c>
      <c r="C42" s="94"/>
      <c r="D42" s="31">
        <f>'B. Total Expenditures'!$D$34</f>
        <v>9377000</v>
      </c>
      <c r="E42" s="39">
        <f t="shared" si="0"/>
        <v>6.2903232520108536E-3</v>
      </c>
    </row>
    <row r="43" spans="1:5" ht="15.5" x14ac:dyDescent="0.35">
      <c r="A43" s="82" t="s">
        <v>101</v>
      </c>
      <c r="B43" s="95">
        <f>B41+B42</f>
        <v>88377000</v>
      </c>
      <c r="C43" s="97"/>
      <c r="D43" s="95">
        <f>D41+D42</f>
        <v>88377000</v>
      </c>
      <c r="E43" s="75">
        <f t="shared" si="0"/>
        <v>5.928547488993955E-2</v>
      </c>
    </row>
    <row r="44" spans="1:5" ht="15.5" x14ac:dyDescent="0.35">
      <c r="A44" s="73" t="s">
        <v>59</v>
      </c>
      <c r="B44" s="74">
        <f>SUM(B41,B42, B3,B6,B10,B14,B18,B19,B22,B23,B24,B25,B26,B27,B28,B29,B30,B34,B35, B39)</f>
        <v>390015150</v>
      </c>
      <c r="C44" s="74">
        <f>SUM(C41,C42,C3,C6,C10,C14,C18,C19,C22,C23,C24,C25,C26,C27,C28,C29,C30,C34,C35, C39)</f>
        <v>1100687255</v>
      </c>
      <c r="D44" s="74">
        <f>B44+C44</f>
        <v>1490702405</v>
      </c>
      <c r="E44" s="75">
        <f t="shared" si="0"/>
        <v>1</v>
      </c>
    </row>
    <row r="45" spans="1:5" ht="15.5" x14ac:dyDescent="0.35">
      <c r="A45" s="80" t="s">
        <v>128</v>
      </c>
      <c r="B45" s="31">
        <f>'C.1 Federal Expenditures'!$AS$34</f>
        <v>27786228</v>
      </c>
      <c r="C45" s="94"/>
      <c r="D45" s="31">
        <f>'B. Total Expenditures'!$AS$34</f>
        <v>27786228</v>
      </c>
      <c r="E45" s="96"/>
    </row>
    <row r="46" spans="1:5" ht="15.5" x14ac:dyDescent="0.35">
      <c r="A46" s="80" t="s">
        <v>129</v>
      </c>
      <c r="B46" s="31">
        <f>'C.1 Federal Expenditures'!$AT$34</f>
        <v>25000000</v>
      </c>
      <c r="C46" s="94"/>
      <c r="D46" s="31">
        <f>'B. Total Expenditures'!$AT$34</f>
        <v>25000000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258</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Expenditures'!$G$35</f>
        <v>60624881</v>
      </c>
      <c r="C3" s="31">
        <f>'C.2 State Expenditures'!$G$35</f>
        <v>8059544</v>
      </c>
      <c r="D3" s="31">
        <f>'B. Total Expenditures'!$G$35</f>
        <v>68684425</v>
      </c>
      <c r="E3" s="39">
        <f t="shared" ref="E3:E44" si="0">D3/($D$44)</f>
        <v>0.22501961218691</v>
      </c>
    </row>
    <row r="4" spans="1:5" ht="43.5" x14ac:dyDescent="0.35">
      <c r="A4" s="81" t="s">
        <v>103</v>
      </c>
      <c r="B4" s="31">
        <f>'C.1 Federal Expenditures'!$H$35</f>
        <v>60624881</v>
      </c>
      <c r="C4" s="31">
        <f>'C.2 State Expenditures'!$H$35</f>
        <v>8059544</v>
      </c>
      <c r="D4" s="31">
        <f>'B. Total Expenditures'!$H$35</f>
        <v>68684425</v>
      </c>
      <c r="E4" s="39">
        <f t="shared" si="0"/>
        <v>0.22501961218691</v>
      </c>
    </row>
    <row r="5" spans="1:5" ht="43.5" x14ac:dyDescent="0.35">
      <c r="A5" s="81" t="s">
        <v>102</v>
      </c>
      <c r="B5" s="31">
        <f>'C.1 Federal Expenditures'!$I$35</f>
        <v>0</v>
      </c>
      <c r="C5" s="31">
        <f>'C.2 State Expenditures'!$I$35</f>
        <v>0</v>
      </c>
      <c r="D5" s="31">
        <f>'B. Total Expenditures'!$I$35</f>
        <v>0</v>
      </c>
      <c r="E5" s="39">
        <f t="shared" si="0"/>
        <v>0</v>
      </c>
    </row>
    <row r="6" spans="1:5" ht="31" x14ac:dyDescent="0.35">
      <c r="A6" s="80" t="s">
        <v>75</v>
      </c>
      <c r="B6" s="31">
        <f>'C.1 Federal Expenditures'!$J$35</f>
        <v>0</v>
      </c>
      <c r="C6" s="94"/>
      <c r="D6" s="31">
        <f>'B. Total Expenditures'!$J$35</f>
        <v>0</v>
      </c>
      <c r="E6" s="39">
        <f t="shared" si="0"/>
        <v>0</v>
      </c>
    </row>
    <row r="7" spans="1:5" x14ac:dyDescent="0.35">
      <c r="A7" s="81" t="s">
        <v>104</v>
      </c>
      <c r="B7" s="31">
        <f>'C.1 Federal Expenditures'!$K$35</f>
        <v>0</v>
      </c>
      <c r="C7" s="94"/>
      <c r="D7" s="31">
        <f>'B. Total Expenditures'!$K$35</f>
        <v>0</v>
      </c>
      <c r="E7" s="39">
        <f t="shared" si="0"/>
        <v>0</v>
      </c>
    </row>
    <row r="8" spans="1:5" x14ac:dyDescent="0.35">
      <c r="A8" s="81" t="s">
        <v>105</v>
      </c>
      <c r="B8" s="31">
        <f>'C.1 Federal Expenditures'!$L$35</f>
        <v>0</v>
      </c>
      <c r="C8" s="94"/>
      <c r="D8" s="31">
        <f>'B. Total Expenditures'!$L$35</f>
        <v>0</v>
      </c>
      <c r="E8" s="39">
        <f t="shared" si="0"/>
        <v>0</v>
      </c>
    </row>
    <row r="9" spans="1:5" ht="29" x14ac:dyDescent="0.35">
      <c r="A9" s="81" t="s">
        <v>106</v>
      </c>
      <c r="B9" s="31">
        <f>'C.1 Federal Expenditures'!$M$35</f>
        <v>0</v>
      </c>
      <c r="C9" s="94"/>
      <c r="D9" s="31">
        <f>'B. Total Expenditures'!$M$35</f>
        <v>0</v>
      </c>
      <c r="E9" s="39">
        <f t="shared" si="0"/>
        <v>0</v>
      </c>
    </row>
    <row r="10" spans="1:5" ht="31" x14ac:dyDescent="0.35">
      <c r="A10" s="80" t="s">
        <v>74</v>
      </c>
      <c r="B10" s="31">
        <f>'C.1 Federal Expenditures'!$N$35</f>
        <v>0</v>
      </c>
      <c r="C10" s="94"/>
      <c r="D10" s="31">
        <f>'B. Total Expenditures'!$N$35</f>
        <v>0</v>
      </c>
      <c r="E10" s="39">
        <f t="shared" si="0"/>
        <v>0</v>
      </c>
    </row>
    <row r="11" spans="1:5" x14ac:dyDescent="0.35">
      <c r="A11" s="81" t="s">
        <v>107</v>
      </c>
      <c r="B11" s="31">
        <f>'C.1 Federal Expenditures'!$O$35</f>
        <v>0</v>
      </c>
      <c r="C11" s="94"/>
      <c r="D11" s="31">
        <f>'B. Total Expenditures'!$O$35</f>
        <v>0</v>
      </c>
      <c r="E11" s="39">
        <f t="shared" si="0"/>
        <v>0</v>
      </c>
    </row>
    <row r="12" spans="1:5" x14ac:dyDescent="0.35">
      <c r="A12" s="81" t="s">
        <v>108</v>
      </c>
      <c r="B12" s="31">
        <f>'C.1 Federal Expenditures'!$P$35</f>
        <v>0</v>
      </c>
      <c r="C12" s="94"/>
      <c r="D12" s="31">
        <f>'B. Total Expenditures'!$P$35</f>
        <v>0</v>
      </c>
      <c r="E12" s="39">
        <f t="shared" si="0"/>
        <v>0</v>
      </c>
    </row>
    <row r="13" spans="1:5" ht="29" x14ac:dyDescent="0.35">
      <c r="A13" s="81" t="s">
        <v>109</v>
      </c>
      <c r="B13" s="31">
        <f>'C.1 Federal Expenditures'!$Q$35</f>
        <v>0</v>
      </c>
      <c r="C13" s="94"/>
      <c r="D13" s="31">
        <f>'B. Total Expenditures'!$Q$35</f>
        <v>0</v>
      </c>
      <c r="E13" s="39">
        <f t="shared" si="0"/>
        <v>0</v>
      </c>
    </row>
    <row r="14" spans="1:5" ht="31" x14ac:dyDescent="0.35">
      <c r="A14" s="80" t="s">
        <v>110</v>
      </c>
      <c r="B14" s="31">
        <f>'C.1 Federal Expenditures'!$R$35</f>
        <v>19905258</v>
      </c>
      <c r="C14" s="31">
        <f>'C.2 State Expenditures'!$R$35</f>
        <v>831681</v>
      </c>
      <c r="D14" s="31">
        <f>'B. Total Expenditures'!$R$35</f>
        <v>20736939</v>
      </c>
      <c r="E14" s="39">
        <f t="shared" si="0"/>
        <v>6.7937061010900343E-2</v>
      </c>
    </row>
    <row r="15" spans="1:5" x14ac:dyDescent="0.35">
      <c r="A15" s="81" t="s">
        <v>111</v>
      </c>
      <c r="B15" s="31">
        <f>'C.1 Federal Expenditures'!$S$35</f>
        <v>7957304</v>
      </c>
      <c r="C15" s="31">
        <f>'C.2 State Expenditures'!$S$35</f>
        <v>0</v>
      </c>
      <c r="D15" s="31">
        <f>'B. Total Expenditures'!$S$35</f>
        <v>7957304</v>
      </c>
      <c r="E15" s="39">
        <f t="shared" si="0"/>
        <v>2.6069221080810497E-2</v>
      </c>
    </row>
    <row r="16" spans="1:5" x14ac:dyDescent="0.35">
      <c r="A16" s="81" t="s">
        <v>112</v>
      </c>
      <c r="B16" s="31">
        <f>'C.1 Federal Expenditures'!$T$35</f>
        <v>1427297</v>
      </c>
      <c r="C16" s="31">
        <f>'C.2 State Expenditures'!$T$35</f>
        <v>532998</v>
      </c>
      <c r="D16" s="31">
        <f>'B. Total Expenditures'!$T$35</f>
        <v>1960295</v>
      </c>
      <c r="E16" s="39">
        <f t="shared" si="0"/>
        <v>6.4221957259151365E-3</v>
      </c>
    </row>
    <row r="17" spans="1:5" x14ac:dyDescent="0.35">
      <c r="A17" s="81" t="s">
        <v>113</v>
      </c>
      <c r="B17" s="31">
        <f>'C.1 Federal Expenditures'!$U$35</f>
        <v>10520657</v>
      </c>
      <c r="C17" s="31">
        <f>'C.2 State Expenditures'!$U$35</f>
        <v>298683</v>
      </c>
      <c r="D17" s="31">
        <f>'B. Total Expenditures'!$U$35</f>
        <v>10819340</v>
      </c>
      <c r="E17" s="39">
        <f t="shared" si="0"/>
        <v>3.544564420417471E-2</v>
      </c>
    </row>
    <row r="18" spans="1:5" ht="15.5" x14ac:dyDescent="0.35">
      <c r="A18" s="80" t="s">
        <v>114</v>
      </c>
      <c r="B18" s="31">
        <f>'C.1 Federal Expenditures'!$V$35</f>
        <v>786280</v>
      </c>
      <c r="C18" s="31">
        <f>'C.2 State Expenditures'!$V$35</f>
        <v>0</v>
      </c>
      <c r="D18" s="31">
        <f>'B. Total Expenditures'!$V$35</f>
        <v>786280</v>
      </c>
      <c r="E18" s="39">
        <f t="shared" si="0"/>
        <v>2.5759612993822632E-3</v>
      </c>
    </row>
    <row r="19" spans="1:5" ht="15.5" x14ac:dyDescent="0.35">
      <c r="A19" s="80" t="s">
        <v>79</v>
      </c>
      <c r="B19" s="31">
        <f>'C.1 Federal Expenditures'!$W$35</f>
        <v>29041699</v>
      </c>
      <c r="C19" s="31">
        <f>'C.2 State Expenditures'!$W$35</f>
        <v>42620421</v>
      </c>
      <c r="D19" s="31">
        <f>'B. Total Expenditures'!$W$35</f>
        <v>71662120</v>
      </c>
      <c r="E19" s="39">
        <f t="shared" si="0"/>
        <v>0.23477495008354232</v>
      </c>
    </row>
    <row r="20" spans="1:5" ht="29" x14ac:dyDescent="0.35">
      <c r="A20" s="81" t="s">
        <v>116</v>
      </c>
      <c r="B20" s="31">
        <f>'C.1 Federal Expenditures'!$X$35</f>
        <v>1301546</v>
      </c>
      <c r="C20" s="31">
        <f>'C.2 State Expenditures'!$X$35</f>
        <v>0</v>
      </c>
      <c r="D20" s="31">
        <f>'B. Total Expenditures'!$X$35</f>
        <v>1301546</v>
      </c>
      <c r="E20" s="39">
        <f t="shared" si="0"/>
        <v>4.2640435027799092E-3</v>
      </c>
    </row>
    <row r="21" spans="1:5" x14ac:dyDescent="0.35">
      <c r="A21" s="81" t="s">
        <v>115</v>
      </c>
      <c r="B21" s="31">
        <f>'C.1 Federal Expenditures'!$Y$35</f>
        <v>27740153</v>
      </c>
      <c r="C21" s="31">
        <f>'C.2 State Expenditures'!$Y$35</f>
        <v>42620421</v>
      </c>
      <c r="D21" s="31">
        <f>'B. Total Expenditures'!$Y$35</f>
        <v>70360574</v>
      </c>
      <c r="E21" s="39">
        <f t="shared" si="0"/>
        <v>0.23051090658076243</v>
      </c>
    </row>
    <row r="22" spans="1:5" ht="31" x14ac:dyDescent="0.35">
      <c r="A22" s="80" t="s">
        <v>80</v>
      </c>
      <c r="B22" s="31">
        <f>'C.1 Federal Expenditures'!$Z$35</f>
        <v>0</v>
      </c>
      <c r="C22" s="31">
        <f>'C.2 State Expenditures'!$Z$35</f>
        <v>0</v>
      </c>
      <c r="D22" s="31">
        <f>'B. Total Expenditures'!$Z$35</f>
        <v>0</v>
      </c>
      <c r="E22" s="39">
        <f t="shared" si="0"/>
        <v>0</v>
      </c>
    </row>
    <row r="23" spans="1:5" ht="31" x14ac:dyDescent="0.35">
      <c r="A23" s="80" t="s">
        <v>76</v>
      </c>
      <c r="B23" s="31">
        <f>'C.1 Federal Expenditures'!$AA$35</f>
        <v>0</v>
      </c>
      <c r="C23" s="31">
        <f>'C.2 State Expenditures'!$AA$35</f>
        <v>0</v>
      </c>
      <c r="D23" s="31">
        <f>'B. Total Expenditures'!$AA$35</f>
        <v>0</v>
      </c>
      <c r="E23" s="39">
        <f t="shared" si="0"/>
        <v>0</v>
      </c>
    </row>
    <row r="24" spans="1:5" ht="31" x14ac:dyDescent="0.35">
      <c r="A24" s="80" t="s">
        <v>81</v>
      </c>
      <c r="B24" s="31">
        <f>'C.1 Federal Expenditures'!$AB$35</f>
        <v>0</v>
      </c>
      <c r="C24" s="31">
        <f>'C.2 State Expenditures'!$AB$35</f>
        <v>74691279</v>
      </c>
      <c r="D24" s="31">
        <f>'B. Total Expenditures'!$AB$35</f>
        <v>74691279</v>
      </c>
      <c r="E24" s="39">
        <f t="shared" si="0"/>
        <v>0.24469889111431442</v>
      </c>
    </row>
    <row r="25" spans="1:5" ht="15.5" x14ac:dyDescent="0.35">
      <c r="A25" s="80" t="s">
        <v>61</v>
      </c>
      <c r="B25" s="31">
        <f>'C.1 Federal Expenditures'!$AC$35</f>
        <v>0</v>
      </c>
      <c r="C25" s="31">
        <f>'C.2 State Expenditures'!$AC$35</f>
        <v>6369254</v>
      </c>
      <c r="D25" s="31">
        <f>'B. Total Expenditures'!$AC$35</f>
        <v>6369254</v>
      </c>
      <c r="E25" s="39">
        <f t="shared" si="0"/>
        <v>2.0866551114025127E-2</v>
      </c>
    </row>
    <row r="26" spans="1:5" ht="15.5" x14ac:dyDescent="0.35">
      <c r="A26" s="80" t="s">
        <v>117</v>
      </c>
      <c r="B26" s="31">
        <f>'C.1 Federal Expenditures'!$AD$35</f>
        <v>0</v>
      </c>
      <c r="C26" s="31">
        <f>'C.2 State Expenditures'!$AD$35</f>
        <v>5988610</v>
      </c>
      <c r="D26" s="31">
        <f>'B. Total Expenditures'!$AD$35</f>
        <v>5988610</v>
      </c>
      <c r="E26" s="39">
        <f t="shared" si="0"/>
        <v>1.9619509077038223E-2</v>
      </c>
    </row>
    <row r="27" spans="1:5" s="8" customFormat="1" ht="15.5" x14ac:dyDescent="0.35">
      <c r="A27" s="80" t="s">
        <v>118</v>
      </c>
      <c r="B27" s="31">
        <f>'C.1 Federal Expenditures'!$AE$35</f>
        <v>0</v>
      </c>
      <c r="C27" s="31">
        <f>'C.2 State Expenditures'!$AE$35</f>
        <v>3957368</v>
      </c>
      <c r="D27" s="31">
        <f>'B. Total Expenditures'!$AE$35</f>
        <v>3957368</v>
      </c>
      <c r="E27" s="39">
        <f t="shared" si="0"/>
        <v>1.2964881232402945E-2</v>
      </c>
    </row>
    <row r="28" spans="1:5" ht="31" x14ac:dyDescent="0.35">
      <c r="A28" s="80" t="s">
        <v>119</v>
      </c>
      <c r="B28" s="31">
        <f>'C.1 Federal Expenditures'!$AF$35</f>
        <v>0</v>
      </c>
      <c r="C28" s="31">
        <f>'C.2 State Expenditures'!$AF$35</f>
        <v>349996</v>
      </c>
      <c r="D28" s="31">
        <f>'B. Total Expenditures'!$AF$35</f>
        <v>349996</v>
      </c>
      <c r="E28" s="39">
        <f t="shared" si="0"/>
        <v>1.1466349785554694E-3</v>
      </c>
    </row>
    <row r="29" spans="1:5" ht="31" x14ac:dyDescent="0.35">
      <c r="A29" s="80" t="s">
        <v>82</v>
      </c>
      <c r="B29" s="31">
        <f>'C.1 Federal Expenditures'!$AG$35</f>
        <v>200000</v>
      </c>
      <c r="C29" s="31">
        <f>'C.2 State Expenditures'!$AG$35</f>
        <v>6500000</v>
      </c>
      <c r="D29" s="31">
        <f>'B. Total Expenditures'!$AG$35</f>
        <v>6700000</v>
      </c>
      <c r="E29" s="39">
        <f t="shared" si="0"/>
        <v>2.195012044800982E-2</v>
      </c>
    </row>
    <row r="30" spans="1:5" ht="15.5" x14ac:dyDescent="0.35">
      <c r="A30" s="80" t="s">
        <v>120</v>
      </c>
      <c r="B30" s="31">
        <f>'C.1 Federal Expenditures'!$AH$35</f>
        <v>1019198</v>
      </c>
      <c r="C30" s="31">
        <f>'C.2 State Expenditures'!$AH$35</f>
        <v>0</v>
      </c>
      <c r="D30" s="31">
        <f>'B. Total Expenditures'!$AH$35</f>
        <v>1019198</v>
      </c>
      <c r="E30" s="39">
        <f t="shared" si="0"/>
        <v>3.3390326657269723E-3</v>
      </c>
    </row>
    <row r="31" spans="1:5" ht="29" x14ac:dyDescent="0.35">
      <c r="A31" s="81" t="s">
        <v>121</v>
      </c>
      <c r="B31" s="31">
        <f>'C.1 Federal Expenditures'!$AI$35</f>
        <v>1019198</v>
      </c>
      <c r="C31" s="31">
        <f>'C.2 State Expenditures'!$AI$35</f>
        <v>0</v>
      </c>
      <c r="D31" s="31">
        <f>'B. Total Expenditures'!$AI$35</f>
        <v>1019198</v>
      </c>
      <c r="E31" s="39">
        <f t="shared" si="0"/>
        <v>3.3390326657269723E-3</v>
      </c>
    </row>
    <row r="32" spans="1:5" x14ac:dyDescent="0.35">
      <c r="A32" s="81" t="s">
        <v>122</v>
      </c>
      <c r="B32" s="31">
        <f>'C.1 Federal Expenditures'!$AJ$35</f>
        <v>0</v>
      </c>
      <c r="C32" s="31">
        <f>'C.2 State Expenditures'!$AJ$35</f>
        <v>0</v>
      </c>
      <c r="D32" s="31">
        <f>'B. Total Expenditures'!$AJ$35</f>
        <v>0</v>
      </c>
      <c r="E32" s="39">
        <f t="shared" si="0"/>
        <v>0</v>
      </c>
    </row>
    <row r="33" spans="1:5" x14ac:dyDescent="0.35">
      <c r="A33" s="81" t="s">
        <v>123</v>
      </c>
      <c r="B33" s="31">
        <f>'C.1 Federal Expenditures'!$AK$35</f>
        <v>0</v>
      </c>
      <c r="C33" s="31">
        <f>'C.2 State Expenditures'!$AK$35</f>
        <v>0</v>
      </c>
      <c r="D33" s="31">
        <f>'B. Total Expenditures'!$AK$35</f>
        <v>0</v>
      </c>
      <c r="E33" s="39">
        <f t="shared" si="0"/>
        <v>0</v>
      </c>
    </row>
    <row r="34" spans="1:5" ht="15.5" x14ac:dyDescent="0.35">
      <c r="A34" s="80" t="s">
        <v>124</v>
      </c>
      <c r="B34" s="31">
        <f>'C.1 Federal Expenditures'!$AL$35</f>
        <v>5183556</v>
      </c>
      <c r="C34" s="31">
        <f>'C.2 State Expenditures'!$AL$35</f>
        <v>0</v>
      </c>
      <c r="D34" s="31">
        <f>'B. Total Expenditures'!$AL$35</f>
        <v>5183556</v>
      </c>
      <c r="E34" s="39">
        <f t="shared" si="0"/>
        <v>1.6982041574478208E-2</v>
      </c>
    </row>
    <row r="35" spans="1:5" ht="15.5" x14ac:dyDescent="0.35">
      <c r="A35" s="80" t="s">
        <v>83</v>
      </c>
      <c r="B35" s="31">
        <f>'C.1 Federal Expenditures'!$AM$35</f>
        <v>6132526</v>
      </c>
      <c r="C35" s="31">
        <f>'C.2 State Expenditures'!$AM$35</f>
        <v>0</v>
      </c>
      <c r="D35" s="31">
        <f>'B. Total Expenditures'!$AM$35</f>
        <v>6132526</v>
      </c>
      <c r="E35" s="39">
        <f t="shared" si="0"/>
        <v>2.0090997664261475E-2</v>
      </c>
    </row>
    <row r="36" spans="1:5" x14ac:dyDescent="0.35">
      <c r="A36" s="81" t="s">
        <v>125</v>
      </c>
      <c r="B36" s="31">
        <f>'C.1 Federal Expenditures'!$AN$35</f>
        <v>5209814</v>
      </c>
      <c r="C36" s="31">
        <f>'C.2 State Expenditures'!$AN$35</f>
        <v>0</v>
      </c>
      <c r="D36" s="31">
        <f>'B. Total Expenditures'!$AN$35</f>
        <v>5209814</v>
      </c>
      <c r="E36" s="39">
        <f t="shared" si="0"/>
        <v>1.7068066389810125E-2</v>
      </c>
    </row>
    <row r="37" spans="1:5" x14ac:dyDescent="0.35">
      <c r="A37" s="81" t="s">
        <v>126</v>
      </c>
      <c r="B37" s="31">
        <f>'C.1 Federal Expenditures'!$AO$35</f>
        <v>0</v>
      </c>
      <c r="C37" s="31">
        <f>'C.2 State Expenditures'!$AO$35</f>
        <v>0</v>
      </c>
      <c r="D37" s="31">
        <f>'B. Total Expenditures'!$AO$35</f>
        <v>0</v>
      </c>
      <c r="E37" s="39">
        <f t="shared" si="0"/>
        <v>0</v>
      </c>
    </row>
    <row r="38" spans="1:5" x14ac:dyDescent="0.35">
      <c r="A38" s="81" t="s">
        <v>127</v>
      </c>
      <c r="B38" s="31">
        <f>'C.1 Federal Expenditures'!$AP$35</f>
        <v>922712</v>
      </c>
      <c r="C38" s="31">
        <f>'C.2 State Expenditures'!$AP$35</f>
        <v>0</v>
      </c>
      <c r="D38" s="31">
        <f>'B. Total Expenditures'!$AP$35</f>
        <v>922712</v>
      </c>
      <c r="E38" s="39">
        <f t="shared" si="0"/>
        <v>3.0229312744513488E-3</v>
      </c>
    </row>
    <row r="39" spans="1:5" ht="15.5" x14ac:dyDescent="0.35">
      <c r="A39" s="80" t="s">
        <v>77</v>
      </c>
      <c r="B39" s="31">
        <f>'C.1 Federal Expenditures'!$AQ$35</f>
        <v>0</v>
      </c>
      <c r="C39" s="31">
        <f>'C.2 State Expenditures'!$AQ$35</f>
        <v>0</v>
      </c>
      <c r="D39" s="31">
        <f>'B. Total Expenditures'!$AQ$35</f>
        <v>0</v>
      </c>
      <c r="E39" s="39">
        <f t="shared" si="0"/>
        <v>0</v>
      </c>
    </row>
    <row r="40" spans="1:5" ht="15.5" x14ac:dyDescent="0.35">
      <c r="A40" s="73" t="s">
        <v>130</v>
      </c>
      <c r="B40" s="95">
        <f>'C.1 Federal Expenditures'!$AR$35</f>
        <v>122893398</v>
      </c>
      <c r="C40" s="95">
        <f>'C.2 State Expenditures'!$AR$35</f>
        <v>149368153</v>
      </c>
      <c r="D40" s="95">
        <f>'B. Total Expenditures'!$AR$35</f>
        <v>272261551</v>
      </c>
      <c r="E40" s="75">
        <f t="shared" si="0"/>
        <v>0.89196624444954753</v>
      </c>
    </row>
    <row r="41" spans="1:5" ht="15.5" x14ac:dyDescent="0.35">
      <c r="A41" s="80" t="s">
        <v>78</v>
      </c>
      <c r="B41" s="31">
        <f>'C.1 Federal Expenditures'!$C$35</f>
        <v>32975954</v>
      </c>
      <c r="C41" s="94"/>
      <c r="D41" s="31">
        <f>'B. Total Expenditures'!$C$35</f>
        <v>32975954</v>
      </c>
      <c r="E41" s="39">
        <f t="shared" si="0"/>
        <v>0.10803375555045243</v>
      </c>
    </row>
    <row r="42" spans="1:5" ht="15.5" x14ac:dyDescent="0.35">
      <c r="A42" s="80" t="s">
        <v>192</v>
      </c>
      <c r="B42" s="31">
        <f>'C.1 Federal Expenditures'!$D$35</f>
        <v>0</v>
      </c>
      <c r="C42" s="94"/>
      <c r="D42" s="31">
        <f>'B. Total Expenditures'!$D$35</f>
        <v>0</v>
      </c>
      <c r="E42" s="39">
        <f t="shared" si="0"/>
        <v>0</v>
      </c>
    </row>
    <row r="43" spans="1:5" ht="15.5" x14ac:dyDescent="0.35">
      <c r="A43" s="82" t="s">
        <v>101</v>
      </c>
      <c r="B43" s="95">
        <f>B41+B42</f>
        <v>32975954</v>
      </c>
      <c r="C43" s="97"/>
      <c r="D43" s="95">
        <f>D41+D42</f>
        <v>32975954</v>
      </c>
      <c r="E43" s="75">
        <f t="shared" si="0"/>
        <v>0.10803375555045243</v>
      </c>
    </row>
    <row r="44" spans="1:5" ht="15.5" x14ac:dyDescent="0.35">
      <c r="A44" s="73" t="s">
        <v>59</v>
      </c>
      <c r="B44" s="74">
        <f>SUM(B41,B42, B3,B6,B10,B14,B18,B19,B22,B23,B24,B25,B26,B27,B28,B29,B30,B34,B35, B39)</f>
        <v>155869352</v>
      </c>
      <c r="C44" s="74">
        <f>SUM(C41,C42,C3,C6,C10,C14,C18,C19,C22,C23,C24,C25,C26,C27,C28,C29,C30,C34,C35, C39)</f>
        <v>149368153</v>
      </c>
      <c r="D44" s="74">
        <f>B44+C44</f>
        <v>305237505</v>
      </c>
      <c r="E44" s="75">
        <f t="shared" si="0"/>
        <v>1</v>
      </c>
    </row>
    <row r="45" spans="1:5" ht="15.5" x14ac:dyDescent="0.35">
      <c r="A45" s="80" t="s">
        <v>128</v>
      </c>
      <c r="B45" s="31">
        <f>'C.1 Federal Expenditures'!$AS$35</f>
        <v>1194569</v>
      </c>
      <c r="C45" s="94"/>
      <c r="D45" s="31">
        <f>'B. Total Expenditures'!$AS$35</f>
        <v>1194569</v>
      </c>
      <c r="E45" s="96"/>
    </row>
    <row r="46" spans="1:5" ht="15.5" x14ac:dyDescent="0.35">
      <c r="A46" s="80" t="s">
        <v>129</v>
      </c>
      <c r="B46" s="31">
        <f>'C.1 Federal Expenditures'!$AT$35</f>
        <v>60053170</v>
      </c>
      <c r="C46" s="94"/>
      <c r="D46" s="31">
        <f>'B. Total Expenditures'!$AT$35</f>
        <v>60053170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257</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Expenditures'!$G$36</f>
        <v>882507571</v>
      </c>
      <c r="C3" s="31">
        <f>'C.2 State Expenditures'!$G$36</f>
        <v>561685315</v>
      </c>
      <c r="D3" s="31">
        <f>'B. Total Expenditures'!$G$36</f>
        <v>1444192886</v>
      </c>
      <c r="E3" s="39">
        <f t="shared" ref="E3:E44" si="0">D3/($D$44)</f>
        <v>0.27985993804987414</v>
      </c>
    </row>
    <row r="4" spans="1:5" ht="43.5" x14ac:dyDescent="0.35">
      <c r="A4" s="81" t="s">
        <v>103</v>
      </c>
      <c r="B4" s="31">
        <f>'C.1 Federal Expenditures'!$H$36</f>
        <v>882507571</v>
      </c>
      <c r="C4" s="31">
        <f>'C.2 State Expenditures'!$H$36</f>
        <v>561685315</v>
      </c>
      <c r="D4" s="31">
        <f>'B. Total Expenditures'!$H$36</f>
        <v>1444192886</v>
      </c>
      <c r="E4" s="39">
        <f t="shared" si="0"/>
        <v>0.27985993804987414</v>
      </c>
    </row>
    <row r="5" spans="1:5" ht="43.5" x14ac:dyDescent="0.35">
      <c r="A5" s="81" t="s">
        <v>102</v>
      </c>
      <c r="B5" s="31">
        <f>'C.1 Federal Expenditures'!$I$36</f>
        <v>0</v>
      </c>
      <c r="C5" s="31">
        <f>'C.2 State Expenditures'!$I$36</f>
        <v>0</v>
      </c>
      <c r="D5" s="31">
        <f>'B. Total Expenditures'!$I$36</f>
        <v>0</v>
      </c>
      <c r="E5" s="39">
        <f t="shared" si="0"/>
        <v>0</v>
      </c>
    </row>
    <row r="6" spans="1:5" ht="31" x14ac:dyDescent="0.35">
      <c r="A6" s="80" t="s">
        <v>75</v>
      </c>
      <c r="B6" s="31">
        <f>'C.1 Federal Expenditures'!$J$36</f>
        <v>115718806</v>
      </c>
      <c r="C6" s="94"/>
      <c r="D6" s="31">
        <f>'B. Total Expenditures'!$J$36</f>
        <v>115718806</v>
      </c>
      <c r="E6" s="39">
        <f t="shared" si="0"/>
        <v>2.2424330013190084E-2</v>
      </c>
    </row>
    <row r="7" spans="1:5" x14ac:dyDescent="0.35">
      <c r="A7" s="81" t="s">
        <v>104</v>
      </c>
      <c r="B7" s="31">
        <f>'C.1 Federal Expenditures'!$K$36</f>
        <v>91908234</v>
      </c>
      <c r="C7" s="94"/>
      <c r="D7" s="31">
        <f>'B. Total Expenditures'!$K$36</f>
        <v>91908234</v>
      </c>
      <c r="E7" s="39">
        <f t="shared" si="0"/>
        <v>1.7810247455763564E-2</v>
      </c>
    </row>
    <row r="8" spans="1:5" x14ac:dyDescent="0.35">
      <c r="A8" s="81" t="s">
        <v>105</v>
      </c>
      <c r="B8" s="31">
        <f>'C.1 Federal Expenditures'!$L$36</f>
        <v>23810572</v>
      </c>
      <c r="C8" s="94"/>
      <c r="D8" s="31">
        <f>'B. Total Expenditures'!$L$36</f>
        <v>23810572</v>
      </c>
      <c r="E8" s="39">
        <f t="shared" si="0"/>
        <v>4.614082557426521E-3</v>
      </c>
    </row>
    <row r="9" spans="1:5" ht="29" x14ac:dyDescent="0.35">
      <c r="A9" s="81" t="s">
        <v>106</v>
      </c>
      <c r="B9" s="31">
        <f>'C.1 Federal Expenditures'!$M$36</f>
        <v>0</v>
      </c>
      <c r="C9" s="94"/>
      <c r="D9" s="31">
        <f>'B. Total Expenditures'!$M$36</f>
        <v>0</v>
      </c>
      <c r="E9" s="39">
        <f t="shared" si="0"/>
        <v>0</v>
      </c>
    </row>
    <row r="10" spans="1:5" ht="31" x14ac:dyDescent="0.35">
      <c r="A10" s="80" t="s">
        <v>74</v>
      </c>
      <c r="B10" s="31">
        <f>'C.1 Federal Expenditures'!$N$36</f>
        <v>48251208</v>
      </c>
      <c r="C10" s="94"/>
      <c r="D10" s="31">
        <f>'B. Total Expenditures'!$N$36</f>
        <v>48251208</v>
      </c>
      <c r="E10" s="39">
        <f t="shared" si="0"/>
        <v>9.3502607668374798E-3</v>
      </c>
    </row>
    <row r="11" spans="1:5" x14ac:dyDescent="0.35">
      <c r="A11" s="81" t="s">
        <v>107</v>
      </c>
      <c r="B11" s="31">
        <f>'C.1 Federal Expenditures'!$O$36</f>
        <v>14945886</v>
      </c>
      <c r="C11" s="94"/>
      <c r="D11" s="31">
        <f>'B. Total Expenditures'!$O$36</f>
        <v>14945886</v>
      </c>
      <c r="E11" s="39">
        <f t="shared" si="0"/>
        <v>2.8962576748633017E-3</v>
      </c>
    </row>
    <row r="12" spans="1:5" x14ac:dyDescent="0.35">
      <c r="A12" s="81" t="s">
        <v>108</v>
      </c>
      <c r="B12" s="31">
        <f>'C.1 Federal Expenditures'!$P$36</f>
        <v>6631547</v>
      </c>
      <c r="C12" s="94"/>
      <c r="D12" s="31">
        <f>'B. Total Expenditures'!$P$36</f>
        <v>6631547</v>
      </c>
      <c r="E12" s="39">
        <f t="shared" si="0"/>
        <v>1.2850806499505418E-3</v>
      </c>
    </row>
    <row r="13" spans="1:5" ht="29" x14ac:dyDescent="0.35">
      <c r="A13" s="81" t="s">
        <v>109</v>
      </c>
      <c r="B13" s="31">
        <f>'C.1 Federal Expenditures'!$Q$36</f>
        <v>26673775</v>
      </c>
      <c r="C13" s="94"/>
      <c r="D13" s="31">
        <f>'B. Total Expenditures'!$Q$36</f>
        <v>26673775</v>
      </c>
      <c r="E13" s="39">
        <f t="shared" si="0"/>
        <v>5.1689224420236358E-3</v>
      </c>
    </row>
    <row r="14" spans="1:5" ht="31" x14ac:dyDescent="0.35">
      <c r="A14" s="80" t="s">
        <v>110</v>
      </c>
      <c r="B14" s="31">
        <f>'C.1 Federal Expenditures'!$R$36</f>
        <v>116948454</v>
      </c>
      <c r="C14" s="31">
        <f>'C.2 State Expenditures'!$R$36</f>
        <v>3187155</v>
      </c>
      <c r="D14" s="31">
        <f>'B. Total Expenditures'!$R$36</f>
        <v>120135609</v>
      </c>
      <c r="E14" s="39">
        <f t="shared" si="0"/>
        <v>2.3280231067641405E-2</v>
      </c>
    </row>
    <row r="15" spans="1:5" x14ac:dyDescent="0.35">
      <c r="A15" s="81" t="s">
        <v>111</v>
      </c>
      <c r="B15" s="31">
        <f>'C.1 Federal Expenditures'!$S$36</f>
        <v>5771506</v>
      </c>
      <c r="C15" s="31">
        <f>'C.2 State Expenditures'!$S$36</f>
        <v>150</v>
      </c>
      <c r="D15" s="31">
        <f>'B. Total Expenditures'!$S$36</f>
        <v>5771656</v>
      </c>
      <c r="E15" s="39">
        <f t="shared" si="0"/>
        <v>1.1184484470623437E-3</v>
      </c>
    </row>
    <row r="16" spans="1:5" x14ac:dyDescent="0.35">
      <c r="A16" s="81" t="s">
        <v>112</v>
      </c>
      <c r="B16" s="31">
        <f>'C.1 Federal Expenditures'!$T$36</f>
        <v>5725933</v>
      </c>
      <c r="C16" s="31">
        <f>'C.2 State Expenditures'!$T$36</f>
        <v>181237</v>
      </c>
      <c r="D16" s="31">
        <f>'B. Total Expenditures'!$T$36</f>
        <v>5907170</v>
      </c>
      <c r="E16" s="39">
        <f t="shared" si="0"/>
        <v>1.144708747893718E-3</v>
      </c>
    </row>
    <row r="17" spans="1:5" x14ac:dyDescent="0.35">
      <c r="A17" s="81" t="s">
        <v>113</v>
      </c>
      <c r="B17" s="31">
        <f>'C.1 Federal Expenditures'!$U$36</f>
        <v>105451015</v>
      </c>
      <c r="C17" s="31">
        <f>'C.2 State Expenditures'!$U$36</f>
        <v>3005768</v>
      </c>
      <c r="D17" s="31">
        <f>'B. Total Expenditures'!$U$36</f>
        <v>108456783</v>
      </c>
      <c r="E17" s="39">
        <f t="shared" si="0"/>
        <v>2.1017073872685345E-2</v>
      </c>
    </row>
    <row r="18" spans="1:5" ht="15.5" x14ac:dyDescent="0.35">
      <c r="A18" s="80" t="s">
        <v>114</v>
      </c>
      <c r="B18" s="31">
        <f>'C.1 Federal Expenditures'!$V$36</f>
        <v>2261631</v>
      </c>
      <c r="C18" s="31">
        <f>'C.2 State Expenditures'!$V$36</f>
        <v>90984</v>
      </c>
      <c r="D18" s="31">
        <f>'B. Total Expenditures'!$V$36</f>
        <v>2352615</v>
      </c>
      <c r="E18" s="39">
        <f t="shared" si="0"/>
        <v>4.5589664271148106E-4</v>
      </c>
    </row>
    <row r="19" spans="1:5" ht="15.5" x14ac:dyDescent="0.35">
      <c r="A19" s="80" t="s">
        <v>79</v>
      </c>
      <c r="B19" s="31">
        <f>'C.1 Federal Expenditures'!$W$36</f>
        <v>0</v>
      </c>
      <c r="C19" s="31">
        <f>'C.2 State Expenditures'!$W$36</f>
        <v>598512645</v>
      </c>
      <c r="D19" s="31">
        <f>'B. Total Expenditures'!$W$36</f>
        <v>598512645</v>
      </c>
      <c r="E19" s="39">
        <f t="shared" si="0"/>
        <v>0.11598153776791718</v>
      </c>
    </row>
    <row r="20" spans="1:5" ht="29" x14ac:dyDescent="0.35">
      <c r="A20" s="81" t="s">
        <v>116</v>
      </c>
      <c r="B20" s="31">
        <f>'C.1 Federal Expenditures'!$X$36</f>
        <v>0</v>
      </c>
      <c r="C20" s="31">
        <f>'C.2 State Expenditures'!$X$36</f>
        <v>101983998</v>
      </c>
      <c r="D20" s="31">
        <f>'B. Total Expenditures'!$X$36</f>
        <v>101983998</v>
      </c>
      <c r="E20" s="39">
        <f t="shared" si="0"/>
        <v>1.9762758589269555E-2</v>
      </c>
    </row>
    <row r="21" spans="1:5" x14ac:dyDescent="0.35">
      <c r="A21" s="81" t="s">
        <v>115</v>
      </c>
      <c r="B21" s="31">
        <f>'C.1 Federal Expenditures'!$Y$36</f>
        <v>0</v>
      </c>
      <c r="C21" s="31">
        <f>'C.2 State Expenditures'!$Y$36</f>
        <v>496528647</v>
      </c>
      <c r="D21" s="31">
        <f>'B. Total Expenditures'!$Y$36</f>
        <v>496528647</v>
      </c>
      <c r="E21" s="39">
        <f t="shared" si="0"/>
        <v>9.6218779178647629E-2</v>
      </c>
    </row>
    <row r="22" spans="1:5" ht="31" x14ac:dyDescent="0.35">
      <c r="A22" s="80" t="s">
        <v>80</v>
      </c>
      <c r="B22" s="31">
        <f>'C.1 Federal Expenditures'!$Z$36</f>
        <v>24637</v>
      </c>
      <c r="C22" s="31">
        <f>'C.2 State Expenditures'!$Z$36</f>
        <v>0</v>
      </c>
      <c r="D22" s="31">
        <f>'B. Total Expenditures'!$Z$36</f>
        <v>24637</v>
      </c>
      <c r="E22" s="39">
        <f t="shared" si="0"/>
        <v>4.7742302019169129E-6</v>
      </c>
    </row>
    <row r="23" spans="1:5" ht="31" x14ac:dyDescent="0.35">
      <c r="A23" s="80" t="s">
        <v>76</v>
      </c>
      <c r="B23" s="31">
        <f>'C.1 Federal Expenditures'!$AA$36</f>
        <v>0</v>
      </c>
      <c r="C23" s="31">
        <f>'C.2 State Expenditures'!$AA$36</f>
        <v>869660206</v>
      </c>
      <c r="D23" s="31">
        <f>'B. Total Expenditures'!$AA$36</f>
        <v>869660206</v>
      </c>
      <c r="E23" s="39">
        <f t="shared" si="0"/>
        <v>0.16852530831231416</v>
      </c>
    </row>
    <row r="24" spans="1:5" ht="31" x14ac:dyDescent="0.35">
      <c r="A24" s="80" t="s">
        <v>81</v>
      </c>
      <c r="B24" s="31">
        <f>'C.1 Federal Expenditures'!$AB$36</f>
        <v>0</v>
      </c>
      <c r="C24" s="31">
        <f>'C.2 State Expenditures'!$AB$36</f>
        <v>426455753</v>
      </c>
      <c r="D24" s="31">
        <f>'B. Total Expenditures'!$AB$36</f>
        <v>426455753</v>
      </c>
      <c r="E24" s="39">
        <f t="shared" si="0"/>
        <v>8.2639848023453311E-2</v>
      </c>
    </row>
    <row r="25" spans="1:5" ht="15.5" x14ac:dyDescent="0.35">
      <c r="A25" s="80" t="s">
        <v>61</v>
      </c>
      <c r="B25" s="31">
        <f>'C.1 Federal Expenditures'!$AC$36</f>
        <v>146384744</v>
      </c>
      <c r="C25" s="31">
        <f>'C.2 State Expenditures'!$AC$36</f>
        <v>39561187</v>
      </c>
      <c r="D25" s="31">
        <f>'B. Total Expenditures'!$AC$36</f>
        <v>185945931</v>
      </c>
      <c r="E25" s="39">
        <f t="shared" si="0"/>
        <v>3.6033148504434724E-2</v>
      </c>
    </row>
    <row r="26" spans="1:5" ht="15.5" x14ac:dyDescent="0.35">
      <c r="A26" s="80" t="s">
        <v>117</v>
      </c>
      <c r="B26" s="31">
        <f>'C.1 Federal Expenditures'!$AD$36</f>
        <v>32538965</v>
      </c>
      <c r="C26" s="31">
        <f>'C.2 State Expenditures'!$AD$36</f>
        <v>8972577</v>
      </c>
      <c r="D26" s="31">
        <f>'B. Total Expenditures'!$AD$36</f>
        <v>41511542</v>
      </c>
      <c r="E26" s="39">
        <f t="shared" si="0"/>
        <v>8.0442284995958287E-3</v>
      </c>
    </row>
    <row r="27" spans="1:5" s="8" customFormat="1" ht="15.5" x14ac:dyDescent="0.35">
      <c r="A27" s="80" t="s">
        <v>118</v>
      </c>
      <c r="B27" s="31">
        <f>'C.1 Federal Expenditures'!$AE$36</f>
        <v>2758497</v>
      </c>
      <c r="C27" s="31">
        <f>'C.2 State Expenditures'!$AE$36</f>
        <v>2496608</v>
      </c>
      <c r="D27" s="31">
        <f>'B. Total Expenditures'!$AE$36</f>
        <v>5255105</v>
      </c>
      <c r="E27" s="39">
        <f t="shared" si="0"/>
        <v>1.0183496775274822E-3</v>
      </c>
    </row>
    <row r="28" spans="1:5" ht="31" x14ac:dyDescent="0.35">
      <c r="A28" s="80" t="s">
        <v>119</v>
      </c>
      <c r="B28" s="31">
        <f>'C.1 Federal Expenditures'!$AF$36</f>
        <v>0</v>
      </c>
      <c r="C28" s="31">
        <f>'C.2 State Expenditures'!$AF$36</f>
        <v>0</v>
      </c>
      <c r="D28" s="31">
        <f>'B. Total Expenditures'!$AF$36</f>
        <v>0</v>
      </c>
      <c r="E28" s="39">
        <f t="shared" si="0"/>
        <v>0</v>
      </c>
    </row>
    <row r="29" spans="1:5" ht="31" x14ac:dyDescent="0.35">
      <c r="A29" s="80" t="s">
        <v>82</v>
      </c>
      <c r="B29" s="31">
        <f>'C.1 Federal Expenditures'!$AG$36</f>
        <v>271481</v>
      </c>
      <c r="C29" s="31">
        <f>'C.2 State Expenditures'!$AG$36</f>
        <v>0</v>
      </c>
      <c r="D29" s="31">
        <f>'B. Total Expenditures'!$AG$36</f>
        <v>271481</v>
      </c>
      <c r="E29" s="39">
        <f t="shared" si="0"/>
        <v>5.2608385332897895E-5</v>
      </c>
    </row>
    <row r="30" spans="1:5" ht="15.5" x14ac:dyDescent="0.35">
      <c r="A30" s="80" t="s">
        <v>120</v>
      </c>
      <c r="B30" s="31">
        <f>'C.1 Federal Expenditures'!$AH$36</f>
        <v>177013721</v>
      </c>
      <c r="C30" s="31">
        <f>'C.2 State Expenditures'!$AH$36</f>
        <v>64999864</v>
      </c>
      <c r="D30" s="31">
        <f>'B. Total Expenditures'!$AH$36</f>
        <v>242013585</v>
      </c>
      <c r="E30" s="39">
        <f t="shared" si="0"/>
        <v>4.689810312867581E-2</v>
      </c>
    </row>
    <row r="31" spans="1:5" ht="29" x14ac:dyDescent="0.35">
      <c r="A31" s="81" t="s">
        <v>121</v>
      </c>
      <c r="B31" s="31">
        <f>'C.1 Federal Expenditures'!$AI$36</f>
        <v>149606025</v>
      </c>
      <c r="C31" s="31">
        <f>'C.2 State Expenditures'!$AI$36</f>
        <v>0</v>
      </c>
      <c r="D31" s="31">
        <f>'B. Total Expenditures'!$AI$36</f>
        <v>149606025</v>
      </c>
      <c r="E31" s="39">
        <f t="shared" si="0"/>
        <v>2.8991094814455363E-2</v>
      </c>
    </row>
    <row r="32" spans="1:5" x14ac:dyDescent="0.35">
      <c r="A32" s="81" t="s">
        <v>122</v>
      </c>
      <c r="B32" s="31">
        <f>'C.1 Federal Expenditures'!$AJ$36</f>
        <v>0</v>
      </c>
      <c r="C32" s="31">
        <f>'C.2 State Expenditures'!$AJ$36</f>
        <v>0</v>
      </c>
      <c r="D32" s="31">
        <f>'B. Total Expenditures'!$AJ$36</f>
        <v>0</v>
      </c>
      <c r="E32" s="39">
        <f t="shared" si="0"/>
        <v>0</v>
      </c>
    </row>
    <row r="33" spans="1:5" x14ac:dyDescent="0.35">
      <c r="A33" s="81" t="s">
        <v>123</v>
      </c>
      <c r="B33" s="31">
        <f>'C.1 Federal Expenditures'!$AK$36</f>
        <v>27407696</v>
      </c>
      <c r="C33" s="31">
        <f>'C.2 State Expenditures'!$AK$36</f>
        <v>64999864</v>
      </c>
      <c r="D33" s="31">
        <f>'B. Total Expenditures'!$AK$36</f>
        <v>92407560</v>
      </c>
      <c r="E33" s="39">
        <f t="shared" si="0"/>
        <v>1.790700831422045E-2</v>
      </c>
    </row>
    <row r="34" spans="1:5" ht="15.5" x14ac:dyDescent="0.35">
      <c r="A34" s="80" t="s">
        <v>124</v>
      </c>
      <c r="B34" s="31">
        <f>'C.1 Federal Expenditures'!$AL$36</f>
        <v>1210183</v>
      </c>
      <c r="C34" s="31">
        <f>'C.2 State Expenditures'!$AL$36</f>
        <v>485</v>
      </c>
      <c r="D34" s="31">
        <f>'B. Total Expenditures'!$AL$36</f>
        <v>1210668</v>
      </c>
      <c r="E34" s="39">
        <f t="shared" si="0"/>
        <v>2.3460679993888645E-4</v>
      </c>
    </row>
    <row r="35" spans="1:5" ht="15.5" x14ac:dyDescent="0.35">
      <c r="A35" s="80" t="s">
        <v>83</v>
      </c>
      <c r="B35" s="31">
        <f>'C.1 Federal Expenditures'!$AM$36</f>
        <v>327181705</v>
      </c>
      <c r="C35" s="31">
        <f>'C.2 State Expenditures'!$AM$36</f>
        <v>157148902</v>
      </c>
      <c r="D35" s="31">
        <f>'B. Total Expenditures'!$AM$36</f>
        <v>484330607</v>
      </c>
      <c r="E35" s="39">
        <f t="shared" si="0"/>
        <v>9.3855007170197305E-2</v>
      </c>
    </row>
    <row r="36" spans="1:5" x14ac:dyDescent="0.35">
      <c r="A36" s="81" t="s">
        <v>125</v>
      </c>
      <c r="B36" s="31">
        <f>'C.1 Federal Expenditures'!$AN$36</f>
        <v>276770345</v>
      </c>
      <c r="C36" s="31">
        <f>'C.2 State Expenditures'!$AN$36</f>
        <v>151173832</v>
      </c>
      <c r="D36" s="31">
        <f>'B. Total Expenditures'!$AN$36</f>
        <v>427944177</v>
      </c>
      <c r="E36" s="39">
        <f t="shared" si="0"/>
        <v>8.2928279196650453E-2</v>
      </c>
    </row>
    <row r="37" spans="1:5" x14ac:dyDescent="0.35">
      <c r="A37" s="81" t="s">
        <v>126</v>
      </c>
      <c r="B37" s="31">
        <f>'C.1 Federal Expenditures'!$AO$36</f>
        <v>50411360</v>
      </c>
      <c r="C37" s="31">
        <f>'C.2 State Expenditures'!$AO$36</f>
        <v>2102286</v>
      </c>
      <c r="D37" s="31">
        <f>'B. Total Expenditures'!$AO$36</f>
        <v>52513646</v>
      </c>
      <c r="E37" s="39">
        <f t="shared" si="0"/>
        <v>1.017624851832501E-2</v>
      </c>
    </row>
    <row r="38" spans="1:5" x14ac:dyDescent="0.35">
      <c r="A38" s="81" t="s">
        <v>127</v>
      </c>
      <c r="B38" s="31">
        <f>'C.1 Federal Expenditures'!$AP$36</f>
        <v>0</v>
      </c>
      <c r="C38" s="31">
        <f>'C.2 State Expenditures'!$AP$36</f>
        <v>3872784</v>
      </c>
      <c r="D38" s="31">
        <f>'B. Total Expenditures'!$AP$36</f>
        <v>3872784</v>
      </c>
      <c r="E38" s="39">
        <f t="shared" si="0"/>
        <v>7.5047945522184478E-4</v>
      </c>
    </row>
    <row r="39" spans="1:5" ht="15.5" x14ac:dyDescent="0.35">
      <c r="A39" s="80" t="s">
        <v>77</v>
      </c>
      <c r="B39" s="31">
        <f>'C.1 Federal Expenditures'!$AQ$36</f>
        <v>0</v>
      </c>
      <c r="C39" s="31">
        <f>'C.2 State Expenditures'!$AQ$36</f>
        <v>0</v>
      </c>
      <c r="D39" s="31">
        <f>'B. Total Expenditures'!$AQ$36</f>
        <v>0</v>
      </c>
      <c r="E39" s="39">
        <f t="shared" si="0"/>
        <v>0</v>
      </c>
    </row>
    <row r="40" spans="1:5" ht="15.5" x14ac:dyDescent="0.35">
      <c r="A40" s="73" t="s">
        <v>130</v>
      </c>
      <c r="B40" s="95">
        <f>'C.1 Federal Expenditures'!$AR$36</f>
        <v>1853071603</v>
      </c>
      <c r="C40" s="95">
        <f>'C.2 State Expenditures'!$AR$36</f>
        <v>2732771681</v>
      </c>
      <c r="D40" s="95">
        <f>'B. Total Expenditures'!$AR$36</f>
        <v>4585843284</v>
      </c>
      <c r="E40" s="75">
        <f t="shared" si="0"/>
        <v>0.88865817703984418</v>
      </c>
    </row>
    <row r="41" spans="1:5" ht="15.5" x14ac:dyDescent="0.35">
      <c r="A41" s="80" t="s">
        <v>78</v>
      </c>
      <c r="B41" s="31">
        <f>'C.1 Federal Expenditures'!$C$36</f>
        <v>377287750</v>
      </c>
      <c r="C41" s="94"/>
      <c r="D41" s="31">
        <f>'B. Total Expenditures'!$C$36</f>
        <v>377287750</v>
      </c>
      <c r="E41" s="39">
        <f t="shared" si="0"/>
        <v>7.311192802951974E-2</v>
      </c>
    </row>
    <row r="42" spans="1:5" ht="15.5" x14ac:dyDescent="0.35">
      <c r="A42" s="80" t="s">
        <v>192</v>
      </c>
      <c r="B42" s="31">
        <f>'C.1 Federal Expenditures'!$D$36</f>
        <v>197282050</v>
      </c>
      <c r="C42" s="94"/>
      <c r="D42" s="31">
        <f>'B. Total Expenditures'!$D$36</f>
        <v>197282050</v>
      </c>
      <c r="E42" s="39">
        <f t="shared" si="0"/>
        <v>3.8229894930636138E-2</v>
      </c>
    </row>
    <row r="43" spans="1:5" ht="15.5" x14ac:dyDescent="0.35">
      <c r="A43" s="82" t="s">
        <v>101</v>
      </c>
      <c r="B43" s="95">
        <f>B41+B42</f>
        <v>574569800</v>
      </c>
      <c r="C43" s="97"/>
      <c r="D43" s="95">
        <f>D41+D42</f>
        <v>574569800</v>
      </c>
      <c r="E43" s="75">
        <f t="shared" si="0"/>
        <v>0.11134182296015588</v>
      </c>
    </row>
    <row r="44" spans="1:5" ht="15.5" x14ac:dyDescent="0.35">
      <c r="A44" s="73" t="s">
        <v>59</v>
      </c>
      <c r="B44" s="74">
        <f>SUM(B41,B42, B3,B6,B10,B14,B18,B19,B22,B23,B24,B25,B26,B27,B28,B29,B30,B34,B35, B39)</f>
        <v>2427641403</v>
      </c>
      <c r="C44" s="74">
        <f>SUM(C41,C42,C3,C6,C10,C14,C18,C19,C22,C23,C24,C25,C26,C27,C28,C29,C30,C34,C35, C39)</f>
        <v>2732771681</v>
      </c>
      <c r="D44" s="74">
        <f>B44+C44</f>
        <v>5160413084</v>
      </c>
      <c r="E44" s="75">
        <f t="shared" si="0"/>
        <v>1</v>
      </c>
    </row>
    <row r="45" spans="1:5" ht="15.5" x14ac:dyDescent="0.35">
      <c r="A45" s="80" t="s">
        <v>128</v>
      </c>
      <c r="B45" s="31">
        <f>'C.1 Federal Expenditures'!$AS$36</f>
        <v>311016560</v>
      </c>
      <c r="C45" s="94"/>
      <c r="D45" s="31">
        <f>'B. Total Expenditures'!$AS$36</f>
        <v>311016560</v>
      </c>
      <c r="E45" s="96"/>
    </row>
    <row r="46" spans="1:5" ht="15.5" x14ac:dyDescent="0.35">
      <c r="A46" s="80" t="s">
        <v>129</v>
      </c>
      <c r="B46" s="31">
        <f>'C.1 Federal Expenditures'!$AT$36</f>
        <v>586124815</v>
      </c>
      <c r="C46" s="94"/>
      <c r="D46" s="31">
        <f>'B. Total Expenditures'!$AT$36</f>
        <v>586124815</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256</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Expenditures'!$G$37</f>
        <v>34721580</v>
      </c>
      <c r="C3" s="31">
        <f>'C.2 State Expenditures'!$G$37</f>
        <v>0</v>
      </c>
      <c r="D3" s="31">
        <f>'B. Total Expenditures'!$G$37</f>
        <v>34721580</v>
      </c>
      <c r="E3" s="39">
        <f t="shared" ref="E3:E44" si="0">D3/($D$44)</f>
        <v>5.9414851501347114E-2</v>
      </c>
    </row>
    <row r="4" spans="1:5" ht="43.5" x14ac:dyDescent="0.35">
      <c r="A4" s="81" t="s">
        <v>103</v>
      </c>
      <c r="B4" s="31">
        <f>'C.1 Federal Expenditures'!$H$37</f>
        <v>34721580</v>
      </c>
      <c r="C4" s="31">
        <f>'C.2 State Expenditures'!$H$37</f>
        <v>0</v>
      </c>
      <c r="D4" s="31">
        <f>'B. Total Expenditures'!$H$37</f>
        <v>34721580</v>
      </c>
      <c r="E4" s="39">
        <f t="shared" si="0"/>
        <v>5.9414851501347114E-2</v>
      </c>
    </row>
    <row r="5" spans="1:5" ht="43.5" x14ac:dyDescent="0.35">
      <c r="A5" s="81" t="s">
        <v>102</v>
      </c>
      <c r="B5" s="31">
        <f>'C.1 Federal Expenditures'!$I$37</f>
        <v>0</v>
      </c>
      <c r="C5" s="31">
        <f>'C.2 State Expenditures'!$I$37</f>
        <v>0</v>
      </c>
      <c r="D5" s="31">
        <f>'B. Total Expenditures'!$I$37</f>
        <v>0</v>
      </c>
      <c r="E5" s="39">
        <f t="shared" si="0"/>
        <v>0</v>
      </c>
    </row>
    <row r="6" spans="1:5" ht="31" x14ac:dyDescent="0.35">
      <c r="A6" s="80" t="s">
        <v>75</v>
      </c>
      <c r="B6" s="31">
        <f>'C.1 Federal Expenditures'!$J$37</f>
        <v>0</v>
      </c>
      <c r="C6" s="94"/>
      <c r="D6" s="31">
        <f>'B. Total Expenditures'!$J$37</f>
        <v>0</v>
      </c>
      <c r="E6" s="39">
        <f t="shared" si="0"/>
        <v>0</v>
      </c>
    </row>
    <row r="7" spans="1:5" x14ac:dyDescent="0.35">
      <c r="A7" s="81" t="s">
        <v>104</v>
      </c>
      <c r="B7" s="31">
        <f>'C.1 Federal Expenditures'!$K$37</f>
        <v>0</v>
      </c>
      <c r="C7" s="94"/>
      <c r="D7" s="31">
        <f>'B. Total Expenditures'!$K$37</f>
        <v>0</v>
      </c>
      <c r="E7" s="39">
        <f t="shared" si="0"/>
        <v>0</v>
      </c>
    </row>
    <row r="8" spans="1:5" x14ac:dyDescent="0.35">
      <c r="A8" s="81" t="s">
        <v>105</v>
      </c>
      <c r="B8" s="31">
        <f>'C.1 Federal Expenditures'!$L$37</f>
        <v>0</v>
      </c>
      <c r="C8" s="94"/>
      <c r="D8" s="31">
        <f>'B. Total Expenditures'!$L$37</f>
        <v>0</v>
      </c>
      <c r="E8" s="39">
        <f t="shared" si="0"/>
        <v>0</v>
      </c>
    </row>
    <row r="9" spans="1:5" ht="29" x14ac:dyDescent="0.35">
      <c r="A9" s="81" t="s">
        <v>106</v>
      </c>
      <c r="B9" s="31">
        <f>'C.1 Federal Expenditures'!$M$37</f>
        <v>0</v>
      </c>
      <c r="C9" s="94"/>
      <c r="D9" s="31">
        <f>'B. Total Expenditures'!$M$37</f>
        <v>0</v>
      </c>
      <c r="E9" s="39">
        <f t="shared" si="0"/>
        <v>0</v>
      </c>
    </row>
    <row r="10" spans="1:5" ht="31" x14ac:dyDescent="0.35">
      <c r="A10" s="80" t="s">
        <v>74</v>
      </c>
      <c r="B10" s="31">
        <f>'C.1 Federal Expenditures'!$N$37</f>
        <v>72124861</v>
      </c>
      <c r="C10" s="94"/>
      <c r="D10" s="31">
        <f>'B. Total Expenditures'!$N$37</f>
        <v>72124861</v>
      </c>
      <c r="E10" s="39">
        <f t="shared" si="0"/>
        <v>0.12341857443901752</v>
      </c>
    </row>
    <row r="11" spans="1:5" x14ac:dyDescent="0.35">
      <c r="A11" s="81" t="s">
        <v>107</v>
      </c>
      <c r="B11" s="31">
        <f>'C.1 Federal Expenditures'!$O$37</f>
        <v>72124861</v>
      </c>
      <c r="C11" s="94"/>
      <c r="D11" s="31">
        <f>'B. Total Expenditures'!$O$37</f>
        <v>72124861</v>
      </c>
      <c r="E11" s="39">
        <f t="shared" si="0"/>
        <v>0.12341857443901752</v>
      </c>
    </row>
    <row r="12" spans="1:5" x14ac:dyDescent="0.35">
      <c r="A12" s="81" t="s">
        <v>108</v>
      </c>
      <c r="B12" s="31">
        <f>'C.1 Federal Expenditures'!$P$37</f>
        <v>0</v>
      </c>
      <c r="C12" s="94"/>
      <c r="D12" s="31">
        <f>'B. Total Expenditures'!$P$37</f>
        <v>0</v>
      </c>
      <c r="E12" s="39">
        <f t="shared" si="0"/>
        <v>0</v>
      </c>
    </row>
    <row r="13" spans="1:5" ht="29" x14ac:dyDescent="0.35">
      <c r="A13" s="81" t="s">
        <v>109</v>
      </c>
      <c r="B13" s="31">
        <f>'C.1 Federal Expenditures'!$Q$37</f>
        <v>0</v>
      </c>
      <c r="C13" s="94"/>
      <c r="D13" s="31">
        <f>'B. Total Expenditures'!$Q$37</f>
        <v>0</v>
      </c>
      <c r="E13" s="39">
        <f t="shared" si="0"/>
        <v>0</v>
      </c>
    </row>
    <row r="14" spans="1:5" ht="31" x14ac:dyDescent="0.35">
      <c r="A14" s="80" t="s">
        <v>110</v>
      </c>
      <c r="B14" s="31">
        <f>'C.1 Federal Expenditures'!$R$37</f>
        <v>1409954</v>
      </c>
      <c r="C14" s="31">
        <f>'C.2 State Expenditures'!$R$37</f>
        <v>2595267</v>
      </c>
      <c r="D14" s="31">
        <f>'B. Total Expenditures'!$R$37</f>
        <v>4005221</v>
      </c>
      <c r="E14" s="39">
        <f t="shared" si="0"/>
        <v>6.853651560357478E-3</v>
      </c>
    </row>
    <row r="15" spans="1:5" x14ac:dyDescent="0.35">
      <c r="A15" s="81" t="s">
        <v>111</v>
      </c>
      <c r="B15" s="31">
        <f>'C.1 Federal Expenditures'!$S$37</f>
        <v>51</v>
      </c>
      <c r="C15" s="31">
        <f>'C.2 State Expenditures'!$S$37</f>
        <v>2300</v>
      </c>
      <c r="D15" s="31">
        <f>'B. Total Expenditures'!$S$37</f>
        <v>2351</v>
      </c>
      <c r="E15" s="39">
        <f t="shared" si="0"/>
        <v>4.0229827064225492E-6</v>
      </c>
    </row>
    <row r="16" spans="1:5" x14ac:dyDescent="0.35">
      <c r="A16" s="81" t="s">
        <v>112</v>
      </c>
      <c r="B16" s="31">
        <f>'C.1 Federal Expenditures'!$T$37</f>
        <v>1115749</v>
      </c>
      <c r="C16" s="31">
        <f>'C.2 State Expenditures'!$T$37</f>
        <v>134589</v>
      </c>
      <c r="D16" s="31">
        <f>'B. Total Expenditures'!$T$37</f>
        <v>1250338</v>
      </c>
      <c r="E16" s="39">
        <f t="shared" si="0"/>
        <v>2.1395525951437505E-3</v>
      </c>
    </row>
    <row r="17" spans="1:5" x14ac:dyDescent="0.35">
      <c r="A17" s="81" t="s">
        <v>113</v>
      </c>
      <c r="B17" s="31">
        <f>'C.1 Federal Expenditures'!$U$37</f>
        <v>294154</v>
      </c>
      <c r="C17" s="31">
        <f>'C.2 State Expenditures'!$U$37</f>
        <v>2458378</v>
      </c>
      <c r="D17" s="31">
        <f>'B. Total Expenditures'!$U$37</f>
        <v>2752532</v>
      </c>
      <c r="E17" s="39">
        <f t="shared" si="0"/>
        <v>4.7100759825073049E-3</v>
      </c>
    </row>
    <row r="18" spans="1:5" ht="15.5" x14ac:dyDescent="0.35">
      <c r="A18" s="80" t="s">
        <v>114</v>
      </c>
      <c r="B18" s="31">
        <f>'C.1 Federal Expenditures'!$V$37</f>
        <v>111714</v>
      </c>
      <c r="C18" s="31">
        <f>'C.2 State Expenditures'!$V$37</f>
        <v>1081155</v>
      </c>
      <c r="D18" s="31">
        <f>'B. Total Expenditures'!$V$37</f>
        <v>1192869</v>
      </c>
      <c r="E18" s="39">
        <f t="shared" si="0"/>
        <v>2.0412128277446022E-3</v>
      </c>
    </row>
    <row r="19" spans="1:5" ht="15.5" x14ac:dyDescent="0.35">
      <c r="A19" s="80" t="s">
        <v>79</v>
      </c>
      <c r="B19" s="31">
        <f>'C.1 Federal Expenditures'!$W$37</f>
        <v>166254647</v>
      </c>
      <c r="C19" s="31">
        <f>'C.2 State Expenditures'!$W$37</f>
        <v>130496375</v>
      </c>
      <c r="D19" s="31">
        <f>'B. Total Expenditures'!$W$37</f>
        <v>296751022</v>
      </c>
      <c r="E19" s="39">
        <f t="shared" si="0"/>
        <v>0.50779422782612404</v>
      </c>
    </row>
    <row r="20" spans="1:5" ht="29" x14ac:dyDescent="0.35">
      <c r="A20" s="81" t="s">
        <v>116</v>
      </c>
      <c r="B20" s="31">
        <f>'C.1 Federal Expenditures'!$X$37</f>
        <v>166254647</v>
      </c>
      <c r="C20" s="31">
        <f>'C.2 State Expenditures'!$X$37</f>
        <v>38343315</v>
      </c>
      <c r="D20" s="31">
        <f>'B. Total Expenditures'!$X$37</f>
        <v>204597962</v>
      </c>
      <c r="E20" s="39">
        <f t="shared" si="0"/>
        <v>0.35010381237571159</v>
      </c>
    </row>
    <row r="21" spans="1:5" x14ac:dyDescent="0.35">
      <c r="A21" s="81" t="s">
        <v>115</v>
      </c>
      <c r="B21" s="31">
        <f>'C.1 Federal Expenditures'!$Y$37</f>
        <v>0</v>
      </c>
      <c r="C21" s="31">
        <f>'C.2 State Expenditures'!$Y$37</f>
        <v>92153060</v>
      </c>
      <c r="D21" s="31">
        <f>'B. Total Expenditures'!$Y$37</f>
        <v>92153060</v>
      </c>
      <c r="E21" s="39">
        <f t="shared" si="0"/>
        <v>0.15769041545041243</v>
      </c>
    </row>
    <row r="22" spans="1:5" ht="31" x14ac:dyDescent="0.35">
      <c r="A22" s="80" t="s">
        <v>80</v>
      </c>
      <c r="B22" s="31">
        <f>'C.1 Federal Expenditures'!$Z$37</f>
        <v>0</v>
      </c>
      <c r="C22" s="31">
        <f>'C.2 State Expenditures'!$Z$37</f>
        <v>0</v>
      </c>
      <c r="D22" s="31">
        <f>'B. Total Expenditures'!$Z$37</f>
        <v>0</v>
      </c>
      <c r="E22" s="39">
        <f t="shared" si="0"/>
        <v>0</v>
      </c>
    </row>
    <row r="23" spans="1:5" ht="31" x14ac:dyDescent="0.35">
      <c r="A23" s="80" t="s">
        <v>76</v>
      </c>
      <c r="B23" s="31">
        <f>'C.1 Federal Expenditures'!$AA$37</f>
        <v>0</v>
      </c>
      <c r="C23" s="31">
        <f>'C.2 State Expenditures'!$AA$37</f>
        <v>0</v>
      </c>
      <c r="D23" s="31">
        <f>'B. Total Expenditures'!$AA$37</f>
        <v>0</v>
      </c>
      <c r="E23" s="39">
        <f t="shared" si="0"/>
        <v>0</v>
      </c>
    </row>
    <row r="24" spans="1:5" ht="31" x14ac:dyDescent="0.35">
      <c r="A24" s="80" t="s">
        <v>81</v>
      </c>
      <c r="B24" s="31">
        <f>'C.1 Federal Expenditures'!$AB$37</f>
        <v>0</v>
      </c>
      <c r="C24" s="31">
        <f>'C.2 State Expenditures'!$AB$37</f>
        <v>0</v>
      </c>
      <c r="D24" s="31">
        <f>'B. Total Expenditures'!$AB$37</f>
        <v>0</v>
      </c>
      <c r="E24" s="39">
        <f t="shared" si="0"/>
        <v>0</v>
      </c>
    </row>
    <row r="25" spans="1:5" ht="15.5" x14ac:dyDescent="0.35">
      <c r="A25" s="80" t="s">
        <v>61</v>
      </c>
      <c r="B25" s="31">
        <f>'C.1 Federal Expenditures'!$AC$37</f>
        <v>434540</v>
      </c>
      <c r="C25" s="31">
        <f>'C.2 State Expenditures'!$AC$37</f>
        <v>3139471</v>
      </c>
      <c r="D25" s="31">
        <f>'B. Total Expenditures'!$AC$37</f>
        <v>3574011</v>
      </c>
      <c r="E25" s="39">
        <f t="shared" si="0"/>
        <v>6.115773902834523E-3</v>
      </c>
    </row>
    <row r="26" spans="1:5" ht="15.5" x14ac:dyDescent="0.35">
      <c r="A26" s="80" t="s">
        <v>117</v>
      </c>
      <c r="B26" s="31">
        <f>'C.1 Federal Expenditures'!$AD$37</f>
        <v>45862</v>
      </c>
      <c r="C26" s="31">
        <f>'C.2 State Expenditures'!$AD$37</f>
        <v>265430</v>
      </c>
      <c r="D26" s="31">
        <f>'B. Total Expenditures'!$AD$37</f>
        <v>311292</v>
      </c>
      <c r="E26" s="39">
        <f t="shared" si="0"/>
        <v>5.3267644944606049E-4</v>
      </c>
    </row>
    <row r="27" spans="1:5" s="8" customFormat="1" ht="15.5" x14ac:dyDescent="0.35">
      <c r="A27" s="80" t="s">
        <v>118</v>
      </c>
      <c r="B27" s="31">
        <f>'C.1 Federal Expenditures'!$AE$37</f>
        <v>3344139</v>
      </c>
      <c r="C27" s="31">
        <f>'C.2 State Expenditures'!$AE$37</f>
        <v>288527</v>
      </c>
      <c r="D27" s="31">
        <f>'B. Total Expenditures'!$AE$37</f>
        <v>3632666</v>
      </c>
      <c r="E27" s="39">
        <f t="shared" si="0"/>
        <v>6.2161431289703009E-3</v>
      </c>
    </row>
    <row r="28" spans="1:5" ht="31" x14ac:dyDescent="0.35">
      <c r="A28" s="80" t="s">
        <v>119</v>
      </c>
      <c r="B28" s="31">
        <f>'C.1 Federal Expenditures'!$AF$37</f>
        <v>0</v>
      </c>
      <c r="C28" s="31">
        <f>'C.2 State Expenditures'!$AF$37</f>
        <v>0</v>
      </c>
      <c r="D28" s="31">
        <f>'B. Total Expenditures'!$AF$37</f>
        <v>0</v>
      </c>
      <c r="E28" s="39">
        <f t="shared" si="0"/>
        <v>0</v>
      </c>
    </row>
    <row r="29" spans="1:5" ht="31" x14ac:dyDescent="0.35">
      <c r="A29" s="80" t="s">
        <v>82</v>
      </c>
      <c r="B29" s="31">
        <f>'C.1 Federal Expenditures'!$AG$37</f>
        <v>152595</v>
      </c>
      <c r="C29" s="31">
        <f>'C.2 State Expenditures'!$AG$37</f>
        <v>0</v>
      </c>
      <c r="D29" s="31">
        <f>'B. Total Expenditures'!$AG$37</f>
        <v>152595</v>
      </c>
      <c r="E29" s="39">
        <f t="shared" si="0"/>
        <v>2.6111741645535897E-4</v>
      </c>
    </row>
    <row r="30" spans="1:5" ht="15.5" x14ac:dyDescent="0.35">
      <c r="A30" s="80" t="s">
        <v>120</v>
      </c>
      <c r="B30" s="31">
        <f>'C.1 Federal Expenditures'!$AH$37</f>
        <v>4293388</v>
      </c>
      <c r="C30" s="31">
        <f>'C.2 State Expenditures'!$AH$37</f>
        <v>59471211</v>
      </c>
      <c r="D30" s="31">
        <f>'B. Total Expenditures'!$AH$37</f>
        <v>63764599</v>
      </c>
      <c r="E30" s="39">
        <f t="shared" si="0"/>
        <v>0.10911266654996538</v>
      </c>
    </row>
    <row r="31" spans="1:5" ht="29" x14ac:dyDescent="0.35">
      <c r="A31" s="81" t="s">
        <v>121</v>
      </c>
      <c r="B31" s="31">
        <f>'C.1 Federal Expenditures'!$AI$37</f>
        <v>3983143</v>
      </c>
      <c r="C31" s="31">
        <f>'C.2 State Expenditures'!$AI$37</f>
        <v>4596713</v>
      </c>
      <c r="D31" s="31">
        <f>'B. Total Expenditures'!$AI$37</f>
        <v>8579856</v>
      </c>
      <c r="E31" s="39">
        <f t="shared" si="0"/>
        <v>1.468167261233337E-2</v>
      </c>
    </row>
    <row r="32" spans="1:5" x14ac:dyDescent="0.35">
      <c r="A32" s="81" t="s">
        <v>122</v>
      </c>
      <c r="B32" s="31">
        <f>'C.1 Federal Expenditures'!$AJ$37</f>
        <v>310245</v>
      </c>
      <c r="C32" s="31">
        <f>'C.2 State Expenditures'!$AJ$37</f>
        <v>15500</v>
      </c>
      <c r="D32" s="31">
        <f>'B. Total Expenditures'!$AJ$37</f>
        <v>325745</v>
      </c>
      <c r="E32" s="39">
        <f t="shared" si="0"/>
        <v>5.5740812492710058E-4</v>
      </c>
    </row>
    <row r="33" spans="1:5" x14ac:dyDescent="0.35">
      <c r="A33" s="81" t="s">
        <v>123</v>
      </c>
      <c r="B33" s="31">
        <f>'C.1 Federal Expenditures'!$AK$37</f>
        <v>0</v>
      </c>
      <c r="C33" s="31">
        <f>'C.2 State Expenditures'!$AK$37</f>
        <v>54858998</v>
      </c>
      <c r="D33" s="31">
        <f>'B. Total Expenditures'!$AK$37</f>
        <v>54858998</v>
      </c>
      <c r="E33" s="39">
        <f t="shared" si="0"/>
        <v>9.3873585812704899E-2</v>
      </c>
    </row>
    <row r="34" spans="1:5" ht="15.5" x14ac:dyDescent="0.35">
      <c r="A34" s="80" t="s">
        <v>124</v>
      </c>
      <c r="B34" s="31">
        <f>'C.1 Federal Expenditures'!$AL$37</f>
        <v>492</v>
      </c>
      <c r="C34" s="31">
        <f>'C.2 State Expenditures'!$AL$37</f>
        <v>0</v>
      </c>
      <c r="D34" s="31">
        <f>'B. Total Expenditures'!$AL$37</f>
        <v>492</v>
      </c>
      <c r="E34" s="39">
        <f t="shared" si="0"/>
        <v>8.4190025162054205E-7</v>
      </c>
    </row>
    <row r="35" spans="1:5" ht="15.5" x14ac:dyDescent="0.35">
      <c r="A35" s="80" t="s">
        <v>83</v>
      </c>
      <c r="B35" s="31">
        <f>'C.1 Federal Expenditures'!$AM$37</f>
        <v>21980316</v>
      </c>
      <c r="C35" s="31">
        <f>'C.2 State Expenditures'!$AM$37</f>
        <v>41610916</v>
      </c>
      <c r="D35" s="31">
        <f>'B. Total Expenditures'!$AM$37</f>
        <v>63591232</v>
      </c>
      <c r="E35" s="39">
        <f t="shared" si="0"/>
        <v>0.10881600451556965</v>
      </c>
    </row>
    <row r="36" spans="1:5" x14ac:dyDescent="0.35">
      <c r="A36" s="81" t="s">
        <v>125</v>
      </c>
      <c r="B36" s="31">
        <f>'C.1 Federal Expenditures'!$AN$37</f>
        <v>18934616</v>
      </c>
      <c r="C36" s="31">
        <f>'C.2 State Expenditures'!$AN$37</f>
        <v>22627503</v>
      </c>
      <c r="D36" s="31">
        <f>'B. Total Expenditures'!$AN$37</f>
        <v>41562119</v>
      </c>
      <c r="E36" s="39">
        <f t="shared" si="0"/>
        <v>7.1120240739802665E-2</v>
      </c>
    </row>
    <row r="37" spans="1:5" x14ac:dyDescent="0.35">
      <c r="A37" s="81" t="s">
        <v>126</v>
      </c>
      <c r="B37" s="31">
        <f>'C.1 Federal Expenditures'!$AO$37</f>
        <v>2321903</v>
      </c>
      <c r="C37" s="31">
        <f>'C.2 State Expenditures'!$AO$37</f>
        <v>17836227</v>
      </c>
      <c r="D37" s="31">
        <f>'B. Total Expenditures'!$AO$37</f>
        <v>20158130</v>
      </c>
      <c r="E37" s="39">
        <f t="shared" si="0"/>
        <v>3.4494176258535764E-2</v>
      </c>
    </row>
    <row r="38" spans="1:5" x14ac:dyDescent="0.35">
      <c r="A38" s="81" t="s">
        <v>127</v>
      </c>
      <c r="B38" s="31">
        <f>'C.1 Federal Expenditures'!$AP$37</f>
        <v>723797</v>
      </c>
      <c r="C38" s="31">
        <f>'C.2 State Expenditures'!$AP$37</f>
        <v>1147186</v>
      </c>
      <c r="D38" s="31">
        <f>'B. Total Expenditures'!$AP$37</f>
        <v>1870983</v>
      </c>
      <c r="E38" s="39">
        <f t="shared" si="0"/>
        <v>3.2015875172312128E-3</v>
      </c>
    </row>
    <row r="39" spans="1:5" ht="15.5" x14ac:dyDescent="0.35">
      <c r="A39" s="80" t="s">
        <v>77</v>
      </c>
      <c r="B39" s="31">
        <f>'C.1 Federal Expenditures'!$AQ$37</f>
        <v>0</v>
      </c>
      <c r="C39" s="31">
        <f>'C.2 State Expenditures'!$AQ$37</f>
        <v>0</v>
      </c>
      <c r="D39" s="31">
        <f>'B. Total Expenditures'!$AQ$37</f>
        <v>0</v>
      </c>
      <c r="E39" s="39">
        <f t="shared" si="0"/>
        <v>0</v>
      </c>
    </row>
    <row r="40" spans="1:5" ht="15.5" x14ac:dyDescent="0.35">
      <c r="A40" s="73" t="s">
        <v>130</v>
      </c>
      <c r="B40" s="95">
        <f>'C.1 Federal Expenditures'!$AR$37</f>
        <v>304874088</v>
      </c>
      <c r="C40" s="95">
        <f>'C.2 State Expenditures'!$AR$37</f>
        <v>238948352</v>
      </c>
      <c r="D40" s="95">
        <f>'B. Total Expenditures'!$AR$37</f>
        <v>543822440</v>
      </c>
      <c r="E40" s="75">
        <f t="shared" si="0"/>
        <v>0.93057774201808363</v>
      </c>
    </row>
    <row r="41" spans="1:5" ht="15.5" x14ac:dyDescent="0.35">
      <c r="A41" s="80" t="s">
        <v>78</v>
      </c>
      <c r="B41" s="31">
        <f>'C.1 Federal Expenditures'!$C$37</f>
        <v>21773001</v>
      </c>
      <c r="C41" s="94"/>
      <c r="D41" s="31">
        <f>'B. Total Expenditures'!$C$37</f>
        <v>21773001</v>
      </c>
      <c r="E41" s="39">
        <f t="shared" si="0"/>
        <v>3.7257510204134786E-2</v>
      </c>
    </row>
    <row r="42" spans="1:5" ht="15.5" x14ac:dyDescent="0.35">
      <c r="A42" s="80" t="s">
        <v>192</v>
      </c>
      <c r="B42" s="31">
        <f>'C.1 Federal Expenditures'!$D$37</f>
        <v>18796830</v>
      </c>
      <c r="C42" s="94"/>
      <c r="D42" s="31">
        <f>'B. Total Expenditures'!$D$37</f>
        <v>18796830</v>
      </c>
      <c r="E42" s="39">
        <f t="shared" si="0"/>
        <v>3.216474777778161E-2</v>
      </c>
    </row>
    <row r="43" spans="1:5" ht="15.5" x14ac:dyDescent="0.35">
      <c r="A43" s="82" t="s">
        <v>101</v>
      </c>
      <c r="B43" s="95">
        <f>B41+B42</f>
        <v>40569831</v>
      </c>
      <c r="C43" s="97"/>
      <c r="D43" s="95">
        <f>D41+D42</f>
        <v>40569831</v>
      </c>
      <c r="E43" s="75">
        <f t="shared" si="0"/>
        <v>6.9422257981916397E-2</v>
      </c>
    </row>
    <row r="44" spans="1:5" ht="15.5" x14ac:dyDescent="0.35">
      <c r="A44" s="73" t="s">
        <v>59</v>
      </c>
      <c r="B44" s="74">
        <f>SUM(B41,B42, B3,B6,B10,B14,B18,B19,B22,B23,B24,B25,B26,B27,B28,B29,B30,B34,B35, B39)</f>
        <v>345443919</v>
      </c>
      <c r="C44" s="74">
        <f>SUM(C41,C42,C3,C6,C10,C14,C18,C19,C22,C23,C24,C25,C26,C27,C28,C29,C30,C34,C35, C39)</f>
        <v>238948352</v>
      </c>
      <c r="D44" s="74">
        <f>B44+C44</f>
        <v>584392271</v>
      </c>
      <c r="E44" s="75">
        <f t="shared" si="0"/>
        <v>1</v>
      </c>
    </row>
    <row r="45" spans="1:5" ht="15.5" x14ac:dyDescent="0.35">
      <c r="A45" s="80" t="s">
        <v>128</v>
      </c>
      <c r="B45" s="31">
        <f>'C.1 Federal Expenditures'!$AS$37</f>
        <v>55334820</v>
      </c>
      <c r="C45" s="94"/>
      <c r="D45" s="31">
        <f>'B. Total Expenditures'!$AS$37</f>
        <v>55334820</v>
      </c>
      <c r="E45" s="96"/>
    </row>
    <row r="46" spans="1:5" ht="15.5" x14ac:dyDescent="0.35">
      <c r="A46" s="80" t="s">
        <v>129</v>
      </c>
      <c r="B46" s="31">
        <f>'C.1 Federal Expenditures'!$AT$37</f>
        <v>0</v>
      </c>
      <c r="C46" s="94"/>
      <c r="D46" s="31">
        <f>'B. Total Expenditures'!$AT$37</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255</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Expenditures'!$G$38</f>
        <v>1591897</v>
      </c>
      <c r="C3" s="31">
        <f>'C.2 State Expenditures'!$G$38</f>
        <v>2264677</v>
      </c>
      <c r="D3" s="31">
        <f>'B. Total Expenditures'!$G$38</f>
        <v>3856574</v>
      </c>
      <c r="E3" s="39">
        <f t="shared" ref="E3:E44" si="0">D3/($D$44)</f>
        <v>9.842117749332438E-2</v>
      </c>
    </row>
    <row r="4" spans="1:5" ht="43.5" x14ac:dyDescent="0.35">
      <c r="A4" s="81" t="s">
        <v>103</v>
      </c>
      <c r="B4" s="31">
        <f>'C.1 Federal Expenditures'!$H$38</f>
        <v>1050677</v>
      </c>
      <c r="C4" s="31">
        <f>'C.2 State Expenditures'!$H$38</f>
        <v>2264677</v>
      </c>
      <c r="D4" s="31">
        <f>'B. Total Expenditures'!$H$38</f>
        <v>3315354</v>
      </c>
      <c r="E4" s="39">
        <f t="shared" si="0"/>
        <v>8.4609045356630774E-2</v>
      </c>
    </row>
    <row r="5" spans="1:5" ht="43.5" x14ac:dyDescent="0.35">
      <c r="A5" s="81" t="s">
        <v>102</v>
      </c>
      <c r="B5" s="31">
        <f>'C.1 Federal Expenditures'!$I$38</f>
        <v>541220</v>
      </c>
      <c r="C5" s="31">
        <f>'C.2 State Expenditures'!$I$38</f>
        <v>0</v>
      </c>
      <c r="D5" s="31">
        <f>'B. Total Expenditures'!$I$38</f>
        <v>541220</v>
      </c>
      <c r="E5" s="39">
        <f t="shared" si="0"/>
        <v>1.3812132136693611E-2</v>
      </c>
    </row>
    <row r="6" spans="1:5" ht="31" x14ac:dyDescent="0.35">
      <c r="A6" s="80" t="s">
        <v>75</v>
      </c>
      <c r="B6" s="31">
        <f>'C.1 Federal Expenditures'!$J$38</f>
        <v>11104282</v>
      </c>
      <c r="C6" s="94"/>
      <c r="D6" s="31">
        <f>'B. Total Expenditures'!$J$38</f>
        <v>11104282</v>
      </c>
      <c r="E6" s="39">
        <f t="shared" si="0"/>
        <v>0.28338533362977791</v>
      </c>
    </row>
    <row r="7" spans="1:5" x14ac:dyDescent="0.35">
      <c r="A7" s="81" t="s">
        <v>104</v>
      </c>
      <c r="B7" s="31">
        <f>'C.1 Federal Expenditures'!$K$38</f>
        <v>11104282</v>
      </c>
      <c r="C7" s="94"/>
      <c r="D7" s="31">
        <f>'B. Total Expenditures'!$K$38</f>
        <v>11104282</v>
      </c>
      <c r="E7" s="39">
        <f t="shared" si="0"/>
        <v>0.28338533362977791</v>
      </c>
    </row>
    <row r="8" spans="1:5" x14ac:dyDescent="0.35">
      <c r="A8" s="81" t="s">
        <v>105</v>
      </c>
      <c r="B8" s="31">
        <f>'C.1 Federal Expenditures'!$L$38</f>
        <v>0</v>
      </c>
      <c r="C8" s="94"/>
      <c r="D8" s="31">
        <f>'B. Total Expenditures'!$L$38</f>
        <v>0</v>
      </c>
      <c r="E8" s="39">
        <f t="shared" si="0"/>
        <v>0</v>
      </c>
    </row>
    <row r="9" spans="1:5" ht="29" x14ac:dyDescent="0.35">
      <c r="A9" s="81" t="s">
        <v>106</v>
      </c>
      <c r="B9" s="31">
        <f>'C.1 Federal Expenditures'!$M$38</f>
        <v>0</v>
      </c>
      <c r="C9" s="94"/>
      <c r="D9" s="31">
        <f>'B. Total Expenditures'!$M$38</f>
        <v>0</v>
      </c>
      <c r="E9" s="39">
        <f t="shared" si="0"/>
        <v>0</v>
      </c>
    </row>
    <row r="10" spans="1:5" ht="31" x14ac:dyDescent="0.35">
      <c r="A10" s="80" t="s">
        <v>74</v>
      </c>
      <c r="B10" s="31">
        <f>'C.1 Federal Expenditures'!$N$38</f>
        <v>10915878</v>
      </c>
      <c r="C10" s="94"/>
      <c r="D10" s="31">
        <f>'B. Total Expenditures'!$N$38</f>
        <v>10915878</v>
      </c>
      <c r="E10" s="39">
        <f t="shared" si="0"/>
        <v>0.27857719471569192</v>
      </c>
    </row>
    <row r="11" spans="1:5" x14ac:dyDescent="0.35">
      <c r="A11" s="81" t="s">
        <v>107</v>
      </c>
      <c r="B11" s="31">
        <f>'C.1 Federal Expenditures'!$O$38</f>
        <v>10915878</v>
      </c>
      <c r="C11" s="94"/>
      <c r="D11" s="31">
        <f>'B. Total Expenditures'!$O$38</f>
        <v>10915878</v>
      </c>
      <c r="E11" s="39">
        <f t="shared" si="0"/>
        <v>0.27857719471569192</v>
      </c>
    </row>
    <row r="12" spans="1:5" x14ac:dyDescent="0.35">
      <c r="A12" s="81" t="s">
        <v>108</v>
      </c>
      <c r="B12" s="31">
        <f>'C.1 Federal Expenditures'!$P$38</f>
        <v>0</v>
      </c>
      <c r="C12" s="94"/>
      <c r="D12" s="31">
        <f>'B. Total Expenditures'!$P$38</f>
        <v>0</v>
      </c>
      <c r="E12" s="39">
        <f t="shared" si="0"/>
        <v>0</v>
      </c>
    </row>
    <row r="13" spans="1:5" ht="29" x14ac:dyDescent="0.35">
      <c r="A13" s="81" t="s">
        <v>109</v>
      </c>
      <c r="B13" s="31">
        <f>'C.1 Federal Expenditures'!$Q$38</f>
        <v>0</v>
      </c>
      <c r="C13" s="94"/>
      <c r="D13" s="31">
        <f>'B. Total Expenditures'!$Q$38</f>
        <v>0</v>
      </c>
      <c r="E13" s="39">
        <f t="shared" si="0"/>
        <v>0</v>
      </c>
    </row>
    <row r="14" spans="1:5" ht="31" x14ac:dyDescent="0.35">
      <c r="A14" s="80" t="s">
        <v>110</v>
      </c>
      <c r="B14" s="31">
        <f>'C.1 Federal Expenditures'!$R$38</f>
        <v>445674</v>
      </c>
      <c r="C14" s="31">
        <f>'C.2 State Expenditures'!$R$38</f>
        <v>3468866</v>
      </c>
      <c r="D14" s="31">
        <f>'B. Total Expenditures'!$R$38</f>
        <v>3914540</v>
      </c>
      <c r="E14" s="39">
        <f t="shared" si="0"/>
        <v>9.9900490991413113E-2</v>
      </c>
    </row>
    <row r="15" spans="1:5" x14ac:dyDescent="0.35">
      <c r="A15" s="81" t="s">
        <v>111</v>
      </c>
      <c r="B15" s="31">
        <f>'C.1 Federal Expenditures'!$S$38</f>
        <v>0</v>
      </c>
      <c r="C15" s="31">
        <f>'C.2 State Expenditures'!$S$38</f>
        <v>0</v>
      </c>
      <c r="D15" s="31">
        <f>'B. Total Expenditures'!$S$38</f>
        <v>0</v>
      </c>
      <c r="E15" s="39">
        <f t="shared" si="0"/>
        <v>0</v>
      </c>
    </row>
    <row r="16" spans="1:5" x14ac:dyDescent="0.35">
      <c r="A16" s="81" t="s">
        <v>112</v>
      </c>
      <c r="B16" s="31">
        <f>'C.1 Federal Expenditures'!$T$38</f>
        <v>12054</v>
      </c>
      <c r="C16" s="31">
        <f>'C.2 State Expenditures'!$T$38</f>
        <v>0</v>
      </c>
      <c r="D16" s="31">
        <f>'B. Total Expenditures'!$T$38</f>
        <v>12054</v>
      </c>
      <c r="E16" s="39">
        <f t="shared" si="0"/>
        <v>3.0762248397270015E-4</v>
      </c>
    </row>
    <row r="17" spans="1:5" x14ac:dyDescent="0.35">
      <c r="A17" s="81" t="s">
        <v>113</v>
      </c>
      <c r="B17" s="31">
        <f>'C.1 Federal Expenditures'!$U$38</f>
        <v>433620</v>
      </c>
      <c r="C17" s="31">
        <f>'C.2 State Expenditures'!$U$38</f>
        <v>3468866</v>
      </c>
      <c r="D17" s="31">
        <f>'B. Total Expenditures'!$U$38</f>
        <v>3902486</v>
      </c>
      <c r="E17" s="39">
        <f t="shared" si="0"/>
        <v>9.959286850744041E-2</v>
      </c>
    </row>
    <row r="18" spans="1:5" ht="15.5" x14ac:dyDescent="0.35">
      <c r="A18" s="80" t="s">
        <v>114</v>
      </c>
      <c r="B18" s="31">
        <f>'C.1 Federal Expenditures'!$V$38</f>
        <v>584149</v>
      </c>
      <c r="C18" s="31">
        <f>'C.2 State Expenditures'!$V$38</f>
        <v>0</v>
      </c>
      <c r="D18" s="31">
        <f>'B. Total Expenditures'!$V$38</f>
        <v>584149</v>
      </c>
      <c r="E18" s="39">
        <f t="shared" si="0"/>
        <v>1.490769590095975E-2</v>
      </c>
    </row>
    <row r="19" spans="1:5" ht="15.5" x14ac:dyDescent="0.35">
      <c r="A19" s="80" t="s">
        <v>79</v>
      </c>
      <c r="B19" s="31">
        <f>'C.1 Federal Expenditures'!$W$38</f>
        <v>0</v>
      </c>
      <c r="C19" s="31">
        <f>'C.2 State Expenditures'!$W$38</f>
        <v>1238548</v>
      </c>
      <c r="D19" s="31">
        <f>'B. Total Expenditures'!$W$38</f>
        <v>1238548</v>
      </c>
      <c r="E19" s="39">
        <f t="shared" si="0"/>
        <v>3.1608197468012265E-2</v>
      </c>
    </row>
    <row r="20" spans="1:5" ht="29" x14ac:dyDescent="0.35">
      <c r="A20" s="81" t="s">
        <v>116</v>
      </c>
      <c r="B20" s="31">
        <f>'C.1 Federal Expenditures'!$X$38</f>
        <v>0</v>
      </c>
      <c r="C20" s="31">
        <f>'C.2 State Expenditures'!$X$38</f>
        <v>1238548</v>
      </c>
      <c r="D20" s="31">
        <f>'B. Total Expenditures'!$X$38</f>
        <v>1238548</v>
      </c>
      <c r="E20" s="39">
        <f t="shared" si="0"/>
        <v>3.1608197468012265E-2</v>
      </c>
    </row>
    <row r="21" spans="1:5" x14ac:dyDescent="0.35">
      <c r="A21" s="81" t="s">
        <v>115</v>
      </c>
      <c r="B21" s="31">
        <f>'C.1 Federal Expenditures'!$Y$38</f>
        <v>0</v>
      </c>
      <c r="C21" s="31">
        <f>'C.2 State Expenditures'!$Y$38</f>
        <v>0</v>
      </c>
      <c r="D21" s="31">
        <f>'B. Total Expenditures'!$Y$38</f>
        <v>0</v>
      </c>
      <c r="E21" s="39">
        <f t="shared" si="0"/>
        <v>0</v>
      </c>
    </row>
    <row r="22" spans="1:5" ht="31" x14ac:dyDescent="0.35">
      <c r="A22" s="80" t="s">
        <v>80</v>
      </c>
      <c r="B22" s="31">
        <f>'C.1 Federal Expenditures'!$Z$38</f>
        <v>0</v>
      </c>
      <c r="C22" s="31">
        <f>'C.2 State Expenditures'!$Z$38</f>
        <v>0</v>
      </c>
      <c r="D22" s="31">
        <f>'B. Total Expenditures'!$Z$38</f>
        <v>0</v>
      </c>
      <c r="E22" s="39">
        <f t="shared" si="0"/>
        <v>0</v>
      </c>
    </row>
    <row r="23" spans="1:5" ht="31" x14ac:dyDescent="0.35">
      <c r="A23" s="80" t="s">
        <v>76</v>
      </c>
      <c r="B23" s="31">
        <f>'C.1 Federal Expenditures'!$AA$38</f>
        <v>0</v>
      </c>
      <c r="C23" s="31">
        <f>'C.2 State Expenditures'!$AA$38</f>
        <v>0</v>
      </c>
      <c r="D23" s="31">
        <f>'B. Total Expenditures'!$AA$38</f>
        <v>0</v>
      </c>
      <c r="E23" s="39">
        <f t="shared" si="0"/>
        <v>0</v>
      </c>
    </row>
    <row r="24" spans="1:5" ht="31" x14ac:dyDescent="0.35">
      <c r="A24" s="80" t="s">
        <v>81</v>
      </c>
      <c r="B24" s="31">
        <f>'C.1 Federal Expenditures'!$AB$38</f>
        <v>0</v>
      </c>
      <c r="C24" s="31">
        <f>'C.2 State Expenditures'!$AB$38</f>
        <v>0</v>
      </c>
      <c r="D24" s="31">
        <f>'B. Total Expenditures'!$AB$38</f>
        <v>0</v>
      </c>
      <c r="E24" s="39">
        <f t="shared" si="0"/>
        <v>0</v>
      </c>
    </row>
    <row r="25" spans="1:5" ht="15.5" x14ac:dyDescent="0.35">
      <c r="A25" s="80" t="s">
        <v>61</v>
      </c>
      <c r="B25" s="31">
        <f>'C.1 Federal Expenditures'!$AC$38</f>
        <v>79371</v>
      </c>
      <c r="C25" s="31">
        <f>'C.2 State Expenditures'!$AC$38</f>
        <v>0</v>
      </c>
      <c r="D25" s="31">
        <f>'B. Total Expenditures'!$AC$38</f>
        <v>79371</v>
      </c>
      <c r="E25" s="39">
        <f t="shared" si="0"/>
        <v>2.0255769184832572E-3</v>
      </c>
    </row>
    <row r="26" spans="1:5" ht="15.5" x14ac:dyDescent="0.35">
      <c r="A26" s="80" t="s">
        <v>117</v>
      </c>
      <c r="B26" s="31">
        <f>'C.1 Federal Expenditures'!$AD$38</f>
        <v>0</v>
      </c>
      <c r="C26" s="31">
        <f>'C.2 State Expenditures'!$AD$38</f>
        <v>0</v>
      </c>
      <c r="D26" s="31">
        <f>'B. Total Expenditures'!$AD$38</f>
        <v>0</v>
      </c>
      <c r="E26" s="39">
        <f t="shared" si="0"/>
        <v>0</v>
      </c>
    </row>
    <row r="27" spans="1:5" s="8" customFormat="1" ht="15.5" x14ac:dyDescent="0.35">
      <c r="A27" s="80" t="s">
        <v>118</v>
      </c>
      <c r="B27" s="31">
        <f>'C.1 Federal Expenditures'!$AE$38</f>
        <v>0</v>
      </c>
      <c r="C27" s="31">
        <f>'C.2 State Expenditures'!$AE$38</f>
        <v>0</v>
      </c>
      <c r="D27" s="31">
        <f>'B. Total Expenditures'!$AE$38</f>
        <v>0</v>
      </c>
      <c r="E27" s="39">
        <f t="shared" si="0"/>
        <v>0</v>
      </c>
    </row>
    <row r="28" spans="1:5" ht="31" x14ac:dyDescent="0.35">
      <c r="A28" s="80" t="s">
        <v>119</v>
      </c>
      <c r="B28" s="31">
        <f>'C.1 Federal Expenditures'!$AF$38</f>
        <v>216247</v>
      </c>
      <c r="C28" s="31">
        <f>'C.2 State Expenditures'!$AF$38</f>
        <v>0</v>
      </c>
      <c r="D28" s="31">
        <f>'B. Total Expenditures'!$AF$38</f>
        <v>216247</v>
      </c>
      <c r="E28" s="39">
        <f t="shared" si="0"/>
        <v>5.5187024466272182E-3</v>
      </c>
    </row>
    <row r="29" spans="1:5" ht="31" x14ac:dyDescent="0.35">
      <c r="A29" s="80" t="s">
        <v>82</v>
      </c>
      <c r="B29" s="31">
        <f>'C.1 Federal Expenditures'!$AG$38</f>
        <v>0</v>
      </c>
      <c r="C29" s="31">
        <f>'C.2 State Expenditures'!$AG$38</f>
        <v>0</v>
      </c>
      <c r="D29" s="31">
        <f>'B. Total Expenditures'!$AG$38</f>
        <v>0</v>
      </c>
      <c r="E29" s="39">
        <f t="shared" si="0"/>
        <v>0</v>
      </c>
    </row>
    <row r="30" spans="1:5" ht="15.5" x14ac:dyDescent="0.35">
      <c r="A30" s="80" t="s">
        <v>120</v>
      </c>
      <c r="B30" s="31">
        <f>'C.1 Federal Expenditures'!$AH$38</f>
        <v>111086</v>
      </c>
      <c r="C30" s="31">
        <f>'C.2 State Expenditures'!$AH$38</f>
        <v>2097195</v>
      </c>
      <c r="D30" s="31">
        <f>'B. Total Expenditures'!$AH$38</f>
        <v>2208281</v>
      </c>
      <c r="E30" s="39">
        <f t="shared" si="0"/>
        <v>5.6356137923487495E-2</v>
      </c>
    </row>
    <row r="31" spans="1:5" ht="29" x14ac:dyDescent="0.35">
      <c r="A31" s="81" t="s">
        <v>121</v>
      </c>
      <c r="B31" s="31">
        <f>'C.1 Federal Expenditures'!$AI$38</f>
        <v>111086</v>
      </c>
      <c r="C31" s="31">
        <f>'C.2 State Expenditures'!$AI$38</f>
        <v>2097195</v>
      </c>
      <c r="D31" s="31">
        <f>'B. Total Expenditures'!$AI$38</f>
        <v>2208281</v>
      </c>
      <c r="E31" s="39">
        <f t="shared" si="0"/>
        <v>5.6356137923487495E-2</v>
      </c>
    </row>
    <row r="32" spans="1:5" x14ac:dyDescent="0.35">
      <c r="A32" s="81" t="s">
        <v>122</v>
      </c>
      <c r="B32" s="31">
        <f>'C.1 Federal Expenditures'!$AJ$38</f>
        <v>0</v>
      </c>
      <c r="C32" s="31">
        <f>'C.2 State Expenditures'!$AJ$38</f>
        <v>0</v>
      </c>
      <c r="D32" s="31">
        <f>'B. Total Expenditures'!$AJ$38</f>
        <v>0</v>
      </c>
      <c r="E32" s="39">
        <f t="shared" si="0"/>
        <v>0</v>
      </c>
    </row>
    <row r="33" spans="1:5" x14ac:dyDescent="0.35">
      <c r="A33" s="81" t="s">
        <v>123</v>
      </c>
      <c r="B33" s="31">
        <f>'C.1 Federal Expenditures'!$AK$38</f>
        <v>0</v>
      </c>
      <c r="C33" s="31">
        <f>'C.2 State Expenditures'!$AK$38</f>
        <v>0</v>
      </c>
      <c r="D33" s="31">
        <f>'B. Total Expenditures'!$AK$38</f>
        <v>0</v>
      </c>
      <c r="E33" s="39">
        <f t="shared" si="0"/>
        <v>0</v>
      </c>
    </row>
    <row r="34" spans="1:5" ht="15.5" x14ac:dyDescent="0.35">
      <c r="A34" s="80" t="s">
        <v>124</v>
      </c>
      <c r="B34" s="31">
        <f>'C.1 Federal Expenditures'!$AL$38</f>
        <v>0</v>
      </c>
      <c r="C34" s="31">
        <f>'C.2 State Expenditures'!$AL$38</f>
        <v>0</v>
      </c>
      <c r="D34" s="31">
        <f>'B. Total Expenditures'!$AL$38</f>
        <v>0</v>
      </c>
      <c r="E34" s="39">
        <f t="shared" si="0"/>
        <v>0</v>
      </c>
    </row>
    <row r="35" spans="1:5" ht="15.5" x14ac:dyDescent="0.35">
      <c r="A35" s="80" t="s">
        <v>83</v>
      </c>
      <c r="B35" s="31">
        <f>'C.1 Federal Expenditures'!$AM$38</f>
        <v>5066522</v>
      </c>
      <c r="C35" s="31">
        <f>'C.2 State Expenditures'!$AM$38</f>
        <v>0</v>
      </c>
      <c r="D35" s="31">
        <f>'B. Total Expenditures'!$AM$38</f>
        <v>5066522</v>
      </c>
      <c r="E35" s="39">
        <f t="shared" si="0"/>
        <v>0.12929949251222272</v>
      </c>
    </row>
    <row r="36" spans="1:5" x14ac:dyDescent="0.35">
      <c r="A36" s="81" t="s">
        <v>125</v>
      </c>
      <c r="B36" s="31">
        <f>'C.1 Federal Expenditures'!$AN$38</f>
        <v>3659614</v>
      </c>
      <c r="C36" s="31">
        <f>'C.2 State Expenditures'!$AN$38</f>
        <v>0</v>
      </c>
      <c r="D36" s="31">
        <f>'B. Total Expenditures'!$AN$38</f>
        <v>3659614</v>
      </c>
      <c r="E36" s="39">
        <f t="shared" si="0"/>
        <v>9.3394686333272692E-2</v>
      </c>
    </row>
    <row r="37" spans="1:5" x14ac:dyDescent="0.35">
      <c r="A37" s="81" t="s">
        <v>126</v>
      </c>
      <c r="B37" s="31">
        <f>'C.1 Federal Expenditures'!$AO$38</f>
        <v>126022</v>
      </c>
      <c r="C37" s="31">
        <f>'C.2 State Expenditures'!$AO$38</f>
        <v>0</v>
      </c>
      <c r="D37" s="31">
        <f>'B. Total Expenditures'!$AO$38</f>
        <v>126022</v>
      </c>
      <c r="E37" s="39">
        <f t="shared" si="0"/>
        <v>3.2161274825956211E-3</v>
      </c>
    </row>
    <row r="38" spans="1:5" x14ac:dyDescent="0.35">
      <c r="A38" s="81" t="s">
        <v>127</v>
      </c>
      <c r="B38" s="31">
        <f>'C.1 Federal Expenditures'!$AP$38</f>
        <v>1280886</v>
      </c>
      <c r="C38" s="31">
        <f>'C.2 State Expenditures'!$AP$38</f>
        <v>0</v>
      </c>
      <c r="D38" s="31">
        <f>'B. Total Expenditures'!$AP$38</f>
        <v>1280886</v>
      </c>
      <c r="E38" s="39">
        <f t="shared" si="0"/>
        <v>3.2688678696354403E-2</v>
      </c>
    </row>
    <row r="39" spans="1:5" ht="15.5" x14ac:dyDescent="0.35">
      <c r="A39" s="80" t="s">
        <v>77</v>
      </c>
      <c r="B39" s="31">
        <f>'C.1 Federal Expenditures'!$AQ$38</f>
        <v>0</v>
      </c>
      <c r="C39" s="31">
        <f>'C.2 State Expenditures'!$AQ$38</f>
        <v>0</v>
      </c>
      <c r="D39" s="31">
        <f>'B. Total Expenditures'!$AQ$38</f>
        <v>0</v>
      </c>
      <c r="E39" s="39">
        <f t="shared" si="0"/>
        <v>0</v>
      </c>
    </row>
    <row r="40" spans="1:5" ht="15.5" x14ac:dyDescent="0.35">
      <c r="A40" s="73" t="s">
        <v>130</v>
      </c>
      <c r="B40" s="95">
        <f>'C.1 Federal Expenditures'!$AR$38</f>
        <v>30115106</v>
      </c>
      <c r="C40" s="95">
        <f>'C.2 State Expenditures'!$AR$38</f>
        <v>9069286</v>
      </c>
      <c r="D40" s="95">
        <f>'B. Total Expenditures'!$AR$38</f>
        <v>39184392</v>
      </c>
      <c r="E40" s="75">
        <f t="shared" si="0"/>
        <v>1</v>
      </c>
    </row>
    <row r="41" spans="1:5" ht="15.5" x14ac:dyDescent="0.35">
      <c r="A41" s="80" t="s">
        <v>78</v>
      </c>
      <c r="B41" s="31">
        <f>'C.1 Federal Expenditures'!$C$38</f>
        <v>0</v>
      </c>
      <c r="C41" s="94"/>
      <c r="D41" s="31">
        <f>'B. Total Expenditures'!$C$38</f>
        <v>0</v>
      </c>
      <c r="E41" s="39">
        <f t="shared" si="0"/>
        <v>0</v>
      </c>
    </row>
    <row r="42" spans="1:5" ht="15.5" x14ac:dyDescent="0.35">
      <c r="A42" s="80" t="s">
        <v>192</v>
      </c>
      <c r="B42" s="31">
        <f>'C.1 Federal Expenditures'!$D$38</f>
        <v>0</v>
      </c>
      <c r="C42" s="94"/>
      <c r="D42" s="31">
        <f>'B. Total Expenditures'!$D$38</f>
        <v>0</v>
      </c>
      <c r="E42" s="39">
        <f t="shared" si="0"/>
        <v>0</v>
      </c>
    </row>
    <row r="43" spans="1:5" ht="15.5" x14ac:dyDescent="0.35">
      <c r="A43" s="82" t="s">
        <v>101</v>
      </c>
      <c r="B43" s="95">
        <f>B41+B42</f>
        <v>0</v>
      </c>
      <c r="C43" s="97"/>
      <c r="D43" s="95">
        <f>D41+D42</f>
        <v>0</v>
      </c>
      <c r="E43" s="75">
        <f t="shared" si="0"/>
        <v>0</v>
      </c>
    </row>
    <row r="44" spans="1:5" ht="15.5" x14ac:dyDescent="0.35">
      <c r="A44" s="73" t="s">
        <v>59</v>
      </c>
      <c r="B44" s="74">
        <f>SUM(B41,B42, B3,B6,B10,B14,B18,B19,B22,B23,B24,B25,B26,B27,B28,B29,B30,B34,B35, B39)</f>
        <v>30115106</v>
      </c>
      <c r="C44" s="74">
        <f>SUM(C41,C42,C3,C6,C10,C14,C18,C19,C22,C23,C24,C25,C26,C27,C28,C29,C30,C34,C35, C39)</f>
        <v>9069286</v>
      </c>
      <c r="D44" s="74">
        <f>B44+C44</f>
        <v>39184392</v>
      </c>
      <c r="E44" s="75">
        <f t="shared" si="0"/>
        <v>1</v>
      </c>
    </row>
    <row r="45" spans="1:5" ht="15.5" x14ac:dyDescent="0.35">
      <c r="A45" s="80" t="s">
        <v>128</v>
      </c>
      <c r="B45" s="31">
        <f>'C.1 Federal Expenditures'!$AS$38</f>
        <v>0</v>
      </c>
      <c r="C45" s="94"/>
      <c r="D45" s="31">
        <f>'B. Total Expenditures'!$AS$38</f>
        <v>0</v>
      </c>
      <c r="E45" s="96"/>
    </row>
    <row r="46" spans="1:5" ht="15.5" x14ac:dyDescent="0.35">
      <c r="A46" s="80" t="s">
        <v>129</v>
      </c>
      <c r="B46" s="31">
        <f>'C.1 Federal Expenditures'!$AT$38</f>
        <v>1499759</v>
      </c>
      <c r="C46" s="94"/>
      <c r="D46" s="31">
        <f>'B. Total Expenditures'!$AT$38</f>
        <v>1499759</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1">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254</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Expenditures'!$G$39</f>
        <v>109494455</v>
      </c>
      <c r="C3" s="31">
        <f>'C.2 State Expenditures'!$G$39</f>
        <v>137985587</v>
      </c>
      <c r="D3" s="31">
        <f>'B. Total Expenditures'!$G$39</f>
        <v>247480042</v>
      </c>
      <c r="E3" s="39">
        <f t="shared" ref="E3:E44" si="0">D3/($D$44)</f>
        <v>0.20694326634173932</v>
      </c>
    </row>
    <row r="4" spans="1:5" ht="43.5" x14ac:dyDescent="0.35">
      <c r="A4" s="81" t="s">
        <v>103</v>
      </c>
      <c r="B4" s="31">
        <f>'C.1 Federal Expenditures'!$H$39</f>
        <v>109494455</v>
      </c>
      <c r="C4" s="31">
        <f>'C.2 State Expenditures'!$H$39</f>
        <v>137985587</v>
      </c>
      <c r="D4" s="31">
        <f>'B. Total Expenditures'!$H$39</f>
        <v>247480042</v>
      </c>
      <c r="E4" s="39">
        <f t="shared" si="0"/>
        <v>0.20694326634173932</v>
      </c>
    </row>
    <row r="5" spans="1:5" ht="43.5" x14ac:dyDescent="0.35">
      <c r="A5" s="81" t="s">
        <v>102</v>
      </c>
      <c r="B5" s="31">
        <f>'C.1 Federal Expenditures'!$I$39</f>
        <v>0</v>
      </c>
      <c r="C5" s="31">
        <f>'C.2 State Expenditures'!$I$39</f>
        <v>0</v>
      </c>
      <c r="D5" s="31">
        <f>'B. Total Expenditures'!$I$39</f>
        <v>0</v>
      </c>
      <c r="E5" s="39">
        <f t="shared" si="0"/>
        <v>0</v>
      </c>
    </row>
    <row r="6" spans="1:5" ht="31" x14ac:dyDescent="0.35">
      <c r="A6" s="80" t="s">
        <v>75</v>
      </c>
      <c r="B6" s="31">
        <f>'C.1 Federal Expenditures'!$J$39</f>
        <v>0</v>
      </c>
      <c r="C6" s="94"/>
      <c r="D6" s="31">
        <f>'B. Total Expenditures'!$J$39</f>
        <v>0</v>
      </c>
      <c r="E6" s="39">
        <f t="shared" si="0"/>
        <v>0</v>
      </c>
    </row>
    <row r="7" spans="1:5" x14ac:dyDescent="0.35">
      <c r="A7" s="81" t="s">
        <v>104</v>
      </c>
      <c r="B7" s="31">
        <f>'C.1 Federal Expenditures'!$K$39</f>
        <v>0</v>
      </c>
      <c r="C7" s="94"/>
      <c r="D7" s="31">
        <f>'B. Total Expenditures'!$K$39</f>
        <v>0</v>
      </c>
      <c r="E7" s="39">
        <f t="shared" si="0"/>
        <v>0</v>
      </c>
    </row>
    <row r="8" spans="1:5" x14ac:dyDescent="0.35">
      <c r="A8" s="81" t="s">
        <v>105</v>
      </c>
      <c r="B8" s="31">
        <f>'C.1 Federal Expenditures'!$L$39</f>
        <v>0</v>
      </c>
      <c r="C8" s="94"/>
      <c r="D8" s="31">
        <f>'B. Total Expenditures'!$L$39</f>
        <v>0</v>
      </c>
      <c r="E8" s="39">
        <f t="shared" si="0"/>
        <v>0</v>
      </c>
    </row>
    <row r="9" spans="1:5" ht="29" x14ac:dyDescent="0.35">
      <c r="A9" s="81" t="s">
        <v>106</v>
      </c>
      <c r="B9" s="31">
        <f>'C.1 Federal Expenditures'!$M$39</f>
        <v>0</v>
      </c>
      <c r="C9" s="94"/>
      <c r="D9" s="31">
        <f>'B. Total Expenditures'!$M$39</f>
        <v>0</v>
      </c>
      <c r="E9" s="39">
        <f t="shared" si="0"/>
        <v>0</v>
      </c>
    </row>
    <row r="10" spans="1:5" ht="31" x14ac:dyDescent="0.35">
      <c r="A10" s="80" t="s">
        <v>74</v>
      </c>
      <c r="B10" s="31">
        <f>'C.1 Federal Expenditures'!$N$39</f>
        <v>0</v>
      </c>
      <c r="C10" s="94"/>
      <c r="D10" s="31">
        <f>'B. Total Expenditures'!$N$39</f>
        <v>0</v>
      </c>
      <c r="E10" s="39">
        <f t="shared" si="0"/>
        <v>0</v>
      </c>
    </row>
    <row r="11" spans="1:5" x14ac:dyDescent="0.35">
      <c r="A11" s="81" t="s">
        <v>107</v>
      </c>
      <c r="B11" s="31">
        <f>'C.1 Federal Expenditures'!$O$39</f>
        <v>0</v>
      </c>
      <c r="C11" s="94"/>
      <c r="D11" s="31">
        <f>'B. Total Expenditures'!$O$39</f>
        <v>0</v>
      </c>
      <c r="E11" s="39">
        <f t="shared" si="0"/>
        <v>0</v>
      </c>
    </row>
    <row r="12" spans="1:5" x14ac:dyDescent="0.35">
      <c r="A12" s="81" t="s">
        <v>108</v>
      </c>
      <c r="B12" s="31">
        <f>'C.1 Federal Expenditures'!$P$39</f>
        <v>0</v>
      </c>
      <c r="C12" s="94"/>
      <c r="D12" s="31">
        <f>'B. Total Expenditures'!$P$39</f>
        <v>0</v>
      </c>
      <c r="E12" s="39">
        <f t="shared" si="0"/>
        <v>0</v>
      </c>
    </row>
    <row r="13" spans="1:5" ht="29" x14ac:dyDescent="0.35">
      <c r="A13" s="81" t="s">
        <v>109</v>
      </c>
      <c r="B13" s="31">
        <f>'C.1 Federal Expenditures'!$Q$39</f>
        <v>0</v>
      </c>
      <c r="C13" s="94"/>
      <c r="D13" s="31">
        <f>'B. Total Expenditures'!$Q$39</f>
        <v>0</v>
      </c>
      <c r="E13" s="39">
        <f t="shared" si="0"/>
        <v>0</v>
      </c>
    </row>
    <row r="14" spans="1:5" ht="31" x14ac:dyDescent="0.35">
      <c r="A14" s="80" t="s">
        <v>110</v>
      </c>
      <c r="B14" s="31">
        <f>'C.1 Federal Expenditures'!$R$39</f>
        <v>82828578</v>
      </c>
      <c r="C14" s="31">
        <f>'C.2 State Expenditures'!$R$39</f>
        <v>0</v>
      </c>
      <c r="D14" s="31">
        <f>'B. Total Expenditures'!$R$39</f>
        <v>82828578</v>
      </c>
      <c r="E14" s="39">
        <f t="shared" si="0"/>
        <v>6.9261409280678601E-2</v>
      </c>
    </row>
    <row r="15" spans="1:5" x14ac:dyDescent="0.35">
      <c r="A15" s="81" t="s">
        <v>111</v>
      </c>
      <c r="B15" s="31">
        <f>'C.1 Federal Expenditures'!$S$39</f>
        <v>10581156</v>
      </c>
      <c r="C15" s="31">
        <f>'C.2 State Expenditures'!$S$39</f>
        <v>0</v>
      </c>
      <c r="D15" s="31">
        <f>'B. Total Expenditures'!$S$39</f>
        <v>10581156</v>
      </c>
      <c r="E15" s="39">
        <f t="shared" si="0"/>
        <v>8.8479821104583984E-3</v>
      </c>
    </row>
    <row r="16" spans="1:5" x14ac:dyDescent="0.35">
      <c r="A16" s="81" t="s">
        <v>112</v>
      </c>
      <c r="B16" s="31">
        <f>'C.1 Federal Expenditures'!$T$39</f>
        <v>19313326</v>
      </c>
      <c r="C16" s="31">
        <f>'C.2 State Expenditures'!$T$39</f>
        <v>0</v>
      </c>
      <c r="D16" s="31">
        <f>'B. Total Expenditures'!$T$39</f>
        <v>19313326</v>
      </c>
      <c r="E16" s="39">
        <f t="shared" si="0"/>
        <v>1.6149838726643009E-2</v>
      </c>
    </row>
    <row r="17" spans="1:5" x14ac:dyDescent="0.35">
      <c r="A17" s="81" t="s">
        <v>113</v>
      </c>
      <c r="B17" s="31">
        <f>'C.1 Federal Expenditures'!$U$39</f>
        <v>52934096</v>
      </c>
      <c r="C17" s="31">
        <f>'C.2 State Expenditures'!$U$39</f>
        <v>0</v>
      </c>
      <c r="D17" s="31">
        <f>'B. Total Expenditures'!$U$39</f>
        <v>52934096</v>
      </c>
      <c r="E17" s="39">
        <f t="shared" si="0"/>
        <v>4.4263588443577188E-2</v>
      </c>
    </row>
    <row r="18" spans="1:5" ht="15.5" x14ac:dyDescent="0.35">
      <c r="A18" s="80" t="s">
        <v>114</v>
      </c>
      <c r="B18" s="31">
        <f>'C.1 Federal Expenditures'!$V$39</f>
        <v>56010667</v>
      </c>
      <c r="C18" s="31">
        <f>'C.2 State Expenditures'!$V$39</f>
        <v>0</v>
      </c>
      <c r="D18" s="31">
        <f>'B. Total Expenditures'!$V$39</f>
        <v>56010667</v>
      </c>
      <c r="E18" s="39">
        <f t="shared" si="0"/>
        <v>4.6836222772903315E-2</v>
      </c>
    </row>
    <row r="19" spans="1:5" ht="15.5" x14ac:dyDescent="0.35">
      <c r="A19" s="80" t="s">
        <v>79</v>
      </c>
      <c r="B19" s="31">
        <f>'C.1 Federal Expenditures'!$W$39</f>
        <v>231110884</v>
      </c>
      <c r="C19" s="31">
        <f>'C.2 State Expenditures'!$W$39</f>
        <v>192214779</v>
      </c>
      <c r="D19" s="31">
        <f>'B. Total Expenditures'!$W$39</f>
        <v>423325663</v>
      </c>
      <c r="E19" s="39">
        <f t="shared" si="0"/>
        <v>0.35398569807702868</v>
      </c>
    </row>
    <row r="20" spans="1:5" ht="29" x14ac:dyDescent="0.35">
      <c r="A20" s="81" t="s">
        <v>116</v>
      </c>
      <c r="B20" s="31">
        <f>'C.1 Federal Expenditures'!$X$39</f>
        <v>230953253</v>
      </c>
      <c r="C20" s="31">
        <f>'C.2 State Expenditures'!$X$39</f>
        <v>192214779</v>
      </c>
      <c r="D20" s="31">
        <f>'B. Total Expenditures'!$X$39</f>
        <v>423168032</v>
      </c>
      <c r="E20" s="39">
        <f t="shared" si="0"/>
        <v>0.35385388674487805</v>
      </c>
    </row>
    <row r="21" spans="1:5" x14ac:dyDescent="0.35">
      <c r="A21" s="81" t="s">
        <v>115</v>
      </c>
      <c r="B21" s="31">
        <f>'C.1 Federal Expenditures'!$Y$39</f>
        <v>157631</v>
      </c>
      <c r="C21" s="31">
        <f>'C.2 State Expenditures'!$Y$39</f>
        <v>0</v>
      </c>
      <c r="D21" s="31">
        <f>'B. Total Expenditures'!$Y$39</f>
        <v>157631</v>
      </c>
      <c r="E21" s="39">
        <f t="shared" si="0"/>
        <v>1.3181133215063343E-4</v>
      </c>
    </row>
    <row r="22" spans="1:5" ht="31" x14ac:dyDescent="0.35">
      <c r="A22" s="80" t="s">
        <v>80</v>
      </c>
      <c r="B22" s="31">
        <f>'C.1 Federal Expenditures'!$Z$39</f>
        <v>0</v>
      </c>
      <c r="C22" s="31">
        <f>'C.2 State Expenditures'!$Z$39</f>
        <v>0</v>
      </c>
      <c r="D22" s="31">
        <f>'B. Total Expenditures'!$Z$39</f>
        <v>0</v>
      </c>
      <c r="E22" s="39">
        <f t="shared" si="0"/>
        <v>0</v>
      </c>
    </row>
    <row r="23" spans="1:5" ht="31" x14ac:dyDescent="0.35">
      <c r="A23" s="80" t="s">
        <v>76</v>
      </c>
      <c r="B23" s="31">
        <f>'C.1 Federal Expenditures'!$AA$39</f>
        <v>0</v>
      </c>
      <c r="C23" s="31">
        <f>'C.2 State Expenditures'!$AA$39</f>
        <v>0</v>
      </c>
      <c r="D23" s="31">
        <f>'B. Total Expenditures'!$AA$39</f>
        <v>0</v>
      </c>
      <c r="E23" s="39">
        <f t="shared" si="0"/>
        <v>0</v>
      </c>
    </row>
    <row r="24" spans="1:5" ht="31" x14ac:dyDescent="0.35">
      <c r="A24" s="80" t="s">
        <v>81</v>
      </c>
      <c r="B24" s="31">
        <f>'C.1 Federal Expenditures'!$AB$39</f>
        <v>0</v>
      </c>
      <c r="C24" s="31">
        <f>'C.2 State Expenditures'!$AB$39</f>
        <v>0</v>
      </c>
      <c r="D24" s="31">
        <f>'B. Total Expenditures'!$AB$39</f>
        <v>0</v>
      </c>
      <c r="E24" s="39">
        <f t="shared" si="0"/>
        <v>0</v>
      </c>
    </row>
    <row r="25" spans="1:5" ht="15.5" x14ac:dyDescent="0.35">
      <c r="A25" s="80" t="s">
        <v>61</v>
      </c>
      <c r="B25" s="31">
        <f>'C.1 Federal Expenditures'!$AC$39</f>
        <v>40094860</v>
      </c>
      <c r="C25" s="31">
        <f>'C.2 State Expenditures'!$AC$39</f>
        <v>36426093</v>
      </c>
      <c r="D25" s="31">
        <f>'B. Total Expenditures'!$AC$39</f>
        <v>76520953</v>
      </c>
      <c r="E25" s="39">
        <f t="shared" si="0"/>
        <v>6.3986961653266228E-2</v>
      </c>
    </row>
    <row r="26" spans="1:5" ht="15.5" x14ac:dyDescent="0.35">
      <c r="A26" s="80" t="s">
        <v>117</v>
      </c>
      <c r="B26" s="31">
        <f>'C.1 Federal Expenditures'!$AD$39</f>
        <v>10547407</v>
      </c>
      <c r="C26" s="31">
        <f>'C.2 State Expenditures'!$AD$39</f>
        <v>0</v>
      </c>
      <c r="D26" s="31">
        <f>'B. Total Expenditures'!$AD$39</f>
        <v>10547407</v>
      </c>
      <c r="E26" s="39">
        <f t="shared" si="0"/>
        <v>8.8197611345795946E-3</v>
      </c>
    </row>
    <row r="27" spans="1:5" s="8" customFormat="1" ht="15.5" x14ac:dyDescent="0.35">
      <c r="A27" s="80" t="s">
        <v>118</v>
      </c>
      <c r="B27" s="31">
        <f>'C.1 Federal Expenditures'!$AE$39</f>
        <v>5615989</v>
      </c>
      <c r="C27" s="31">
        <f>'C.2 State Expenditures'!$AE$39</f>
        <v>0</v>
      </c>
      <c r="D27" s="31">
        <f>'B. Total Expenditures'!$AE$39</f>
        <v>5615989</v>
      </c>
      <c r="E27" s="39">
        <f t="shared" si="0"/>
        <v>4.6961003319988051E-3</v>
      </c>
    </row>
    <row r="28" spans="1:5" ht="31" x14ac:dyDescent="0.35">
      <c r="A28" s="80" t="s">
        <v>119</v>
      </c>
      <c r="B28" s="31">
        <f>'C.1 Federal Expenditures'!$AF$39</f>
        <v>3043473</v>
      </c>
      <c r="C28" s="31">
        <f>'C.2 State Expenditures'!$AF$39</f>
        <v>63721340</v>
      </c>
      <c r="D28" s="31">
        <f>'B. Total Expenditures'!$AF$39</f>
        <v>66764813</v>
      </c>
      <c r="E28" s="39">
        <f t="shared" si="0"/>
        <v>5.5828859439564095E-2</v>
      </c>
    </row>
    <row r="29" spans="1:5" ht="31" x14ac:dyDescent="0.35">
      <c r="A29" s="80" t="s">
        <v>82</v>
      </c>
      <c r="B29" s="31">
        <f>'C.1 Federal Expenditures'!$AG$39</f>
        <v>7911759</v>
      </c>
      <c r="C29" s="31">
        <f>'C.2 State Expenditures'!$AG$39</f>
        <v>10865</v>
      </c>
      <c r="D29" s="31">
        <f>'B. Total Expenditures'!$AG$39</f>
        <v>7922624</v>
      </c>
      <c r="E29" s="39">
        <f t="shared" si="0"/>
        <v>6.6249127618842737E-3</v>
      </c>
    </row>
    <row r="30" spans="1:5" ht="15.5" x14ac:dyDescent="0.35">
      <c r="A30" s="80" t="s">
        <v>120</v>
      </c>
      <c r="B30" s="31">
        <f>'C.1 Federal Expenditures'!$AH$39</f>
        <v>17568365</v>
      </c>
      <c r="C30" s="31">
        <f>'C.2 State Expenditures'!$AH$39</f>
        <v>643862</v>
      </c>
      <c r="D30" s="31">
        <f>'B. Total Expenditures'!$AH$39</f>
        <v>18212227</v>
      </c>
      <c r="E30" s="39">
        <f t="shared" si="0"/>
        <v>1.5229097717452367E-2</v>
      </c>
    </row>
    <row r="31" spans="1:5" ht="29" x14ac:dyDescent="0.35">
      <c r="A31" s="81" t="s">
        <v>121</v>
      </c>
      <c r="B31" s="31">
        <f>'C.1 Federal Expenditures'!$AI$39</f>
        <v>6336278</v>
      </c>
      <c r="C31" s="31">
        <f>'C.2 State Expenditures'!$AI$39</f>
        <v>0</v>
      </c>
      <c r="D31" s="31">
        <f>'B. Total Expenditures'!$AI$39</f>
        <v>6336278</v>
      </c>
      <c r="E31" s="39">
        <f t="shared" si="0"/>
        <v>5.2984073187174558E-3</v>
      </c>
    </row>
    <row r="32" spans="1:5" x14ac:dyDescent="0.35">
      <c r="A32" s="81" t="s">
        <v>122</v>
      </c>
      <c r="B32" s="31">
        <f>'C.1 Federal Expenditures'!$AJ$39</f>
        <v>0</v>
      </c>
      <c r="C32" s="31">
        <f>'C.2 State Expenditures'!$AJ$39</f>
        <v>0</v>
      </c>
      <c r="D32" s="31">
        <f>'B. Total Expenditures'!$AJ$39</f>
        <v>0</v>
      </c>
      <c r="E32" s="39">
        <f t="shared" si="0"/>
        <v>0</v>
      </c>
    </row>
    <row r="33" spans="1:5" x14ac:dyDescent="0.35">
      <c r="A33" s="81" t="s">
        <v>123</v>
      </c>
      <c r="B33" s="31">
        <f>'C.1 Federal Expenditures'!$AK$39</f>
        <v>11232087</v>
      </c>
      <c r="C33" s="31">
        <f>'C.2 State Expenditures'!$AK$39</f>
        <v>643862</v>
      </c>
      <c r="D33" s="31">
        <f>'B. Total Expenditures'!$AK$39</f>
        <v>11875949</v>
      </c>
      <c r="E33" s="39">
        <f t="shared" si="0"/>
        <v>9.9306903987349121E-3</v>
      </c>
    </row>
    <row r="34" spans="1:5" ht="15.5" x14ac:dyDescent="0.35">
      <c r="A34" s="80" t="s">
        <v>124</v>
      </c>
      <c r="B34" s="31">
        <f>'C.1 Federal Expenditures'!$AL$39</f>
        <v>0</v>
      </c>
      <c r="C34" s="31">
        <f>'C.2 State Expenditures'!$AL$39</f>
        <v>0</v>
      </c>
      <c r="D34" s="31">
        <f>'B. Total Expenditures'!$AL$39</f>
        <v>0</v>
      </c>
      <c r="E34" s="39">
        <f t="shared" si="0"/>
        <v>0</v>
      </c>
    </row>
    <row r="35" spans="1:5" ht="15.5" x14ac:dyDescent="0.35">
      <c r="A35" s="80" t="s">
        <v>83</v>
      </c>
      <c r="B35" s="31">
        <f>'C.1 Federal Expenditures'!$AM$39</f>
        <v>94040382</v>
      </c>
      <c r="C35" s="31">
        <f>'C.2 State Expenditures'!$AM$39</f>
        <v>34057580</v>
      </c>
      <c r="D35" s="31">
        <f>'B. Total Expenditures'!$AM$39</f>
        <v>128097962</v>
      </c>
      <c r="E35" s="39">
        <f t="shared" si="0"/>
        <v>0.10711575145118167</v>
      </c>
    </row>
    <row r="36" spans="1:5" x14ac:dyDescent="0.35">
      <c r="A36" s="81" t="s">
        <v>125</v>
      </c>
      <c r="B36" s="31">
        <f>'C.1 Federal Expenditures'!$AN$39</f>
        <v>47698397</v>
      </c>
      <c r="C36" s="31">
        <f>'C.2 State Expenditures'!$AN$39</f>
        <v>33649194</v>
      </c>
      <c r="D36" s="31">
        <f>'B. Total Expenditures'!$AN$39</f>
        <v>81347591</v>
      </c>
      <c r="E36" s="39">
        <f t="shared" si="0"/>
        <v>6.802300522711191E-2</v>
      </c>
    </row>
    <row r="37" spans="1:5" x14ac:dyDescent="0.35">
      <c r="A37" s="81" t="s">
        <v>126</v>
      </c>
      <c r="B37" s="31">
        <f>'C.1 Federal Expenditures'!$AO$39</f>
        <v>28630064</v>
      </c>
      <c r="C37" s="31">
        <f>'C.2 State Expenditures'!$AO$39</f>
        <v>408308</v>
      </c>
      <c r="D37" s="31">
        <f>'B. Total Expenditures'!$AO$39</f>
        <v>29038372</v>
      </c>
      <c r="E37" s="39">
        <f t="shared" si="0"/>
        <v>2.4281940080350017E-2</v>
      </c>
    </row>
    <row r="38" spans="1:5" x14ac:dyDescent="0.35">
      <c r="A38" s="81" t="s">
        <v>127</v>
      </c>
      <c r="B38" s="31">
        <f>'C.1 Federal Expenditures'!$AP$39</f>
        <v>17711921</v>
      </c>
      <c r="C38" s="31">
        <f>'C.2 State Expenditures'!$AP$39</f>
        <v>78</v>
      </c>
      <c r="D38" s="31">
        <f>'B. Total Expenditures'!$AP$39</f>
        <v>17711999</v>
      </c>
      <c r="E38" s="39">
        <f t="shared" si="0"/>
        <v>1.4810806143719744E-2</v>
      </c>
    </row>
    <row r="39" spans="1:5" ht="15.5" x14ac:dyDescent="0.35">
      <c r="A39" s="80" t="s">
        <v>77</v>
      </c>
      <c r="B39" s="31">
        <f>'C.1 Federal Expenditures'!$AQ$39</f>
        <v>0</v>
      </c>
      <c r="C39" s="31">
        <f>'C.2 State Expenditures'!$AQ$39</f>
        <v>0</v>
      </c>
      <c r="D39" s="31">
        <f>'B. Total Expenditures'!$AQ$39</f>
        <v>0</v>
      </c>
      <c r="E39" s="39">
        <f t="shared" si="0"/>
        <v>0</v>
      </c>
    </row>
    <row r="40" spans="1:5" ht="15.5" x14ac:dyDescent="0.35">
      <c r="A40" s="73" t="s">
        <v>130</v>
      </c>
      <c r="B40" s="95">
        <f>'C.1 Federal Expenditures'!$AR$39</f>
        <v>658266819</v>
      </c>
      <c r="C40" s="95">
        <f>'C.2 State Expenditures'!$AR$39</f>
        <v>465060106</v>
      </c>
      <c r="D40" s="95">
        <f>'B. Total Expenditures'!$AR$39</f>
        <v>1123326925</v>
      </c>
      <c r="E40" s="75">
        <f t="shared" si="0"/>
        <v>0.93932804096227696</v>
      </c>
    </row>
    <row r="41" spans="1:5" ht="15.5" x14ac:dyDescent="0.35">
      <c r="A41" s="80" t="s">
        <v>78</v>
      </c>
      <c r="B41" s="31">
        <f>'C.1 Federal Expenditures'!$C$39</f>
        <v>0</v>
      </c>
      <c r="C41" s="94"/>
      <c r="D41" s="31">
        <f>'B. Total Expenditures'!$C$39</f>
        <v>0</v>
      </c>
      <c r="E41" s="39">
        <f t="shared" si="0"/>
        <v>0</v>
      </c>
    </row>
    <row r="42" spans="1:5" ht="15.5" x14ac:dyDescent="0.35">
      <c r="A42" s="80" t="s">
        <v>192</v>
      </c>
      <c r="B42" s="31">
        <f>'C.1 Federal Expenditures'!$D$39</f>
        <v>72556596</v>
      </c>
      <c r="C42" s="94"/>
      <c r="D42" s="31">
        <f>'B. Total Expenditures'!$D$39</f>
        <v>72556596</v>
      </c>
      <c r="E42" s="39">
        <f t="shared" si="0"/>
        <v>6.0671959037723038E-2</v>
      </c>
    </row>
    <row r="43" spans="1:5" ht="15.5" x14ac:dyDescent="0.35">
      <c r="A43" s="82" t="s">
        <v>101</v>
      </c>
      <c r="B43" s="95">
        <f>B41+B42</f>
        <v>72556596</v>
      </c>
      <c r="C43" s="97"/>
      <c r="D43" s="95">
        <f>D41+D42</f>
        <v>72556596</v>
      </c>
      <c r="E43" s="75">
        <f t="shared" si="0"/>
        <v>6.0671959037723038E-2</v>
      </c>
    </row>
    <row r="44" spans="1:5" ht="15.5" x14ac:dyDescent="0.35">
      <c r="A44" s="73" t="s">
        <v>59</v>
      </c>
      <c r="B44" s="74">
        <f>SUM(B41,B42, B3,B6,B10,B14,B18,B19,B22,B23,B24,B25,B26,B27,B28,B29,B30,B34,B35, B39)</f>
        <v>730823415</v>
      </c>
      <c r="C44" s="74">
        <f>SUM(C41,C42,C3,C6,C10,C14,C18,C19,C22,C23,C24,C25,C26,C27,C28,C29,C30,C34,C35, C39)</f>
        <v>465060106</v>
      </c>
      <c r="D44" s="74">
        <f>B44+C44</f>
        <v>1195883521</v>
      </c>
      <c r="E44" s="75">
        <f t="shared" si="0"/>
        <v>1</v>
      </c>
    </row>
    <row r="45" spans="1:5" ht="15.5" x14ac:dyDescent="0.35">
      <c r="A45" s="80" t="s">
        <v>128</v>
      </c>
      <c r="B45" s="31">
        <f>'C.1 Federal Expenditures'!$AS$39</f>
        <v>0</v>
      </c>
      <c r="C45" s="94"/>
      <c r="D45" s="31">
        <f>'B. Total Expenditures'!$AS$39</f>
        <v>0</v>
      </c>
      <c r="E45" s="96"/>
    </row>
    <row r="46" spans="1:5" ht="15.5" x14ac:dyDescent="0.35">
      <c r="A46" s="80" t="s">
        <v>129</v>
      </c>
      <c r="B46" s="31">
        <f>'C.1 Federal Expenditures'!$AT$39</f>
        <v>582598635</v>
      </c>
      <c r="C46" s="94"/>
      <c r="D46" s="31">
        <f>'B. Total Expenditures'!$AT$39</f>
        <v>582598635</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7">
    <tabColor theme="6"/>
    <pageSetUpPr fitToPage="1"/>
  </sheetPr>
  <dimension ref="A1:F47"/>
  <sheetViews>
    <sheetView topLeftCell="A16" workbookViewId="0"/>
  </sheetViews>
  <sheetFormatPr defaultColWidth="8.7265625" defaultRowHeight="14.5" x14ac:dyDescent="0.35"/>
  <cols>
    <col min="1" max="1" width="45.7265625" style="182" customWidth="1"/>
    <col min="2" max="4" width="23" style="182" customWidth="1"/>
    <col min="5" max="5" width="13.7265625" style="182" customWidth="1"/>
    <col min="6" max="7" width="23" style="182" customWidth="1"/>
    <col min="8" max="16384" width="8.7265625" style="182"/>
  </cols>
  <sheetData>
    <row r="1" spans="1:6" s="213" customFormat="1" ht="20.149999999999999" customHeight="1" x14ac:dyDescent="0.35">
      <c r="A1" s="253" t="s">
        <v>305</v>
      </c>
      <c r="B1" s="217"/>
      <c r="C1" s="217"/>
      <c r="D1" s="217"/>
      <c r="E1" s="217"/>
      <c r="F1" s="216"/>
    </row>
    <row r="2" spans="1:6" s="184" customFormat="1" ht="32.15" customHeight="1" x14ac:dyDescent="0.35">
      <c r="A2" s="116" t="s">
        <v>57</v>
      </c>
      <c r="B2" s="183" t="s">
        <v>216</v>
      </c>
      <c r="C2" s="116" t="s">
        <v>299</v>
      </c>
      <c r="D2" s="116" t="s">
        <v>201</v>
      </c>
      <c r="E2" s="116" t="s">
        <v>200</v>
      </c>
    </row>
    <row r="3" spans="1:6" ht="15" customHeight="1" x14ac:dyDescent="0.35">
      <c r="A3" s="185" t="s">
        <v>60</v>
      </c>
      <c r="B3" s="25">
        <f>'A.2 FY19-20 Comparison'!F3</f>
        <v>6510603259</v>
      </c>
      <c r="C3" s="25">
        <f>'A.2 FY19-20 Comparison'!G3</f>
        <v>7051079378</v>
      </c>
      <c r="D3" s="26">
        <f>C3-B3</f>
        <v>540476119</v>
      </c>
      <c r="E3" s="19">
        <f>IF(B3=0,0,D3/B3)</f>
        <v>8.3014752627241908E-2</v>
      </c>
    </row>
    <row r="4" spans="1:6" ht="29.25" customHeight="1" x14ac:dyDescent="0.35">
      <c r="A4" s="81" t="s">
        <v>103</v>
      </c>
      <c r="B4" s="25">
        <f>'A.2 FY19-20 Comparison'!F4</f>
        <v>6006883652</v>
      </c>
      <c r="C4" s="25">
        <f>'A.2 FY19-20 Comparison'!G4</f>
        <v>6507529331</v>
      </c>
      <c r="D4" s="26">
        <f t="shared" ref="D4:D46" si="0">C4-B4</f>
        <v>500645679</v>
      </c>
      <c r="E4" s="19">
        <f t="shared" ref="E4:E46" si="1">IF(B4=0,0,D4/B4)</f>
        <v>8.3345326462800615E-2</v>
      </c>
    </row>
    <row r="5" spans="1:6" ht="29" x14ac:dyDescent="0.35">
      <c r="A5" s="81" t="s">
        <v>102</v>
      </c>
      <c r="B5" s="25">
        <f>'A.2 FY19-20 Comparison'!F5</f>
        <v>503719607</v>
      </c>
      <c r="C5" s="25">
        <f>'A.2 FY19-20 Comparison'!G5</f>
        <v>543550047</v>
      </c>
      <c r="D5" s="26">
        <f t="shared" si="0"/>
        <v>39830440</v>
      </c>
      <c r="E5" s="19">
        <f t="shared" si="1"/>
        <v>7.9072641696871643E-2</v>
      </c>
    </row>
    <row r="6" spans="1:6" x14ac:dyDescent="0.35">
      <c r="A6" s="185" t="s">
        <v>75</v>
      </c>
      <c r="B6" s="25">
        <f>'A.2 FY19-20 Comparison'!F6</f>
        <v>688989820</v>
      </c>
      <c r="C6" s="25">
        <f>'A.2 FY19-20 Comparison'!G6</f>
        <v>640721591</v>
      </c>
      <c r="D6" s="26">
        <f t="shared" si="0"/>
        <v>-48268229</v>
      </c>
      <c r="E6" s="19">
        <f t="shared" si="1"/>
        <v>-7.0056519848145218E-2</v>
      </c>
    </row>
    <row r="7" spans="1:6" x14ac:dyDescent="0.35">
      <c r="A7" s="81" t="s">
        <v>104</v>
      </c>
      <c r="B7" s="25">
        <f>'A.2 FY19-20 Comparison'!F7</f>
        <v>359949880</v>
      </c>
      <c r="C7" s="25">
        <f>'A.2 FY19-20 Comparison'!G7</f>
        <v>330517214</v>
      </c>
      <c r="D7" s="26">
        <f t="shared" si="0"/>
        <v>-29432666</v>
      </c>
      <c r="E7" s="19">
        <f t="shared" si="1"/>
        <v>-8.176878958815044E-2</v>
      </c>
    </row>
    <row r="8" spans="1:6" x14ac:dyDescent="0.35">
      <c r="A8" s="81" t="s">
        <v>105</v>
      </c>
      <c r="B8" s="25">
        <f>'A.2 FY19-20 Comparison'!F8</f>
        <v>32818646</v>
      </c>
      <c r="C8" s="25">
        <f>'A.2 FY19-20 Comparison'!G8</f>
        <v>25885126</v>
      </c>
      <c r="D8" s="26">
        <f t="shared" si="0"/>
        <v>-6933520</v>
      </c>
      <c r="E8" s="19">
        <f t="shared" si="1"/>
        <v>-0.21126770434100176</v>
      </c>
    </row>
    <row r="9" spans="1:6" ht="29" x14ac:dyDescent="0.35">
      <c r="A9" s="81" t="s">
        <v>106</v>
      </c>
      <c r="B9" s="25">
        <f>'A.2 FY19-20 Comparison'!F9</f>
        <v>296221294</v>
      </c>
      <c r="C9" s="25">
        <f>'A.2 FY19-20 Comparison'!G9</f>
        <v>284319251</v>
      </c>
      <c r="D9" s="26">
        <f t="shared" si="0"/>
        <v>-11902043</v>
      </c>
      <c r="E9" s="19">
        <f t="shared" si="1"/>
        <v>-4.0179565889007292E-2</v>
      </c>
    </row>
    <row r="10" spans="1:6" ht="28.5" x14ac:dyDescent="0.35">
      <c r="A10" s="185" t="s">
        <v>74</v>
      </c>
      <c r="B10" s="25">
        <f>'A.2 FY19-20 Comparison'!F10</f>
        <v>580107979</v>
      </c>
      <c r="C10" s="25">
        <f>'A.2 FY19-20 Comparison'!G10</f>
        <v>651332884</v>
      </c>
      <c r="D10" s="26">
        <f t="shared" si="0"/>
        <v>71224905</v>
      </c>
      <c r="E10" s="19">
        <f t="shared" si="1"/>
        <v>0.12277870254909905</v>
      </c>
    </row>
    <row r="11" spans="1:6" x14ac:dyDescent="0.35">
      <c r="A11" s="81" t="s">
        <v>107</v>
      </c>
      <c r="B11" s="25">
        <f>'A.2 FY19-20 Comparison'!F11</f>
        <v>446602734</v>
      </c>
      <c r="C11" s="25">
        <f>'A.2 FY19-20 Comparison'!G11</f>
        <v>512670073</v>
      </c>
      <c r="D11" s="26">
        <f t="shared" si="0"/>
        <v>66067339</v>
      </c>
      <c r="E11" s="19">
        <f t="shared" si="1"/>
        <v>0.14793312707306444</v>
      </c>
    </row>
    <row r="12" spans="1:6" x14ac:dyDescent="0.35">
      <c r="A12" s="81" t="s">
        <v>108</v>
      </c>
      <c r="B12" s="25">
        <f>'A.2 FY19-20 Comparison'!F12</f>
        <v>58533409</v>
      </c>
      <c r="C12" s="25">
        <f>'A.2 FY19-20 Comparison'!G12</f>
        <v>64397878</v>
      </c>
      <c r="D12" s="26">
        <f t="shared" si="0"/>
        <v>5864469</v>
      </c>
      <c r="E12" s="19">
        <f t="shared" si="1"/>
        <v>0.10019011535788049</v>
      </c>
    </row>
    <row r="13" spans="1:6" ht="29" x14ac:dyDescent="0.35">
      <c r="A13" s="81" t="s">
        <v>109</v>
      </c>
      <c r="B13" s="25">
        <f>'A.2 FY19-20 Comparison'!F13</f>
        <v>74971836</v>
      </c>
      <c r="C13" s="25">
        <f>'A.2 FY19-20 Comparison'!G13</f>
        <v>74264933</v>
      </c>
      <c r="D13" s="26">
        <f t="shared" si="0"/>
        <v>-706903</v>
      </c>
      <c r="E13" s="19">
        <f t="shared" si="1"/>
        <v>-9.4289140791483355E-3</v>
      </c>
    </row>
    <row r="14" spans="1:6" x14ac:dyDescent="0.35">
      <c r="A14" s="185" t="s">
        <v>110</v>
      </c>
      <c r="B14" s="25">
        <f>'A.2 FY19-20 Comparison'!F14</f>
        <v>3231367864</v>
      </c>
      <c r="C14" s="25">
        <f>'A.2 FY19-20 Comparison'!G14</f>
        <v>3049090793</v>
      </c>
      <c r="D14" s="26">
        <f t="shared" si="0"/>
        <v>-182277071</v>
      </c>
      <c r="E14" s="19">
        <f t="shared" si="1"/>
        <v>-5.6408641377761748E-2</v>
      </c>
    </row>
    <row r="15" spans="1:6" x14ac:dyDescent="0.35">
      <c r="A15" s="81" t="s">
        <v>111</v>
      </c>
      <c r="B15" s="25">
        <f>'A.2 FY19-20 Comparison'!F15</f>
        <v>150092664</v>
      </c>
      <c r="C15" s="25">
        <f>'A.2 FY19-20 Comparison'!G15</f>
        <v>121496996</v>
      </c>
      <c r="D15" s="26">
        <f t="shared" si="0"/>
        <v>-28595668</v>
      </c>
      <c r="E15" s="19">
        <f t="shared" si="1"/>
        <v>-0.19052009097526579</v>
      </c>
    </row>
    <row r="16" spans="1:6" x14ac:dyDescent="0.35">
      <c r="A16" s="81" t="s">
        <v>112</v>
      </c>
      <c r="B16" s="25">
        <f>'A.2 FY19-20 Comparison'!F16</f>
        <v>1633537623</v>
      </c>
      <c r="C16" s="25">
        <f>'A.2 FY19-20 Comparison'!G16</f>
        <v>1513636803</v>
      </c>
      <c r="D16" s="26">
        <f t="shared" si="0"/>
        <v>-119900820</v>
      </c>
      <c r="E16" s="19">
        <f t="shared" si="1"/>
        <v>-7.3399484843086477E-2</v>
      </c>
    </row>
    <row r="17" spans="1:5" x14ac:dyDescent="0.35">
      <c r="A17" s="81" t="s">
        <v>113</v>
      </c>
      <c r="B17" s="25">
        <f>'A.2 FY19-20 Comparison'!F17</f>
        <v>1447737577</v>
      </c>
      <c r="C17" s="25">
        <f>'A.2 FY19-20 Comparison'!G17</f>
        <v>1413956994</v>
      </c>
      <c r="D17" s="26">
        <f t="shared" si="0"/>
        <v>-33780583</v>
      </c>
      <c r="E17" s="19">
        <f t="shared" si="1"/>
        <v>-2.3333360642610438E-2</v>
      </c>
    </row>
    <row r="18" spans="1:5" x14ac:dyDescent="0.35">
      <c r="A18" s="185" t="s">
        <v>114</v>
      </c>
      <c r="B18" s="25">
        <f>'A.2 FY19-20 Comparison'!F18</f>
        <v>406973841</v>
      </c>
      <c r="C18" s="25">
        <f>'A.2 FY19-20 Comparison'!G18</f>
        <v>373159184</v>
      </c>
      <c r="D18" s="26">
        <f t="shared" si="0"/>
        <v>-33814657</v>
      </c>
      <c r="E18" s="19">
        <f t="shared" si="1"/>
        <v>-8.3088035626348769E-2</v>
      </c>
    </row>
    <row r="19" spans="1:5" x14ac:dyDescent="0.35">
      <c r="A19" s="185" t="s">
        <v>79</v>
      </c>
      <c r="B19" s="25">
        <f>'A.2 FY19-20 Comparison'!F19</f>
        <v>6343540608</v>
      </c>
      <c r="C19" s="25">
        <f>'A.2 FY19-20 Comparison'!G19</f>
        <v>6467634345</v>
      </c>
      <c r="D19" s="26">
        <f t="shared" si="0"/>
        <v>124093737</v>
      </c>
      <c r="E19" s="19">
        <f t="shared" si="1"/>
        <v>1.9562220007467476E-2</v>
      </c>
    </row>
    <row r="20" spans="1:5" x14ac:dyDescent="0.35">
      <c r="A20" s="81" t="s">
        <v>116</v>
      </c>
      <c r="B20" s="25">
        <f>'A.2 FY19-20 Comparison'!F20</f>
        <v>3742477822</v>
      </c>
      <c r="C20" s="25">
        <f>'A.2 FY19-20 Comparison'!G20</f>
        <v>3789675910</v>
      </c>
      <c r="D20" s="26">
        <f t="shared" si="0"/>
        <v>47198088</v>
      </c>
      <c r="E20" s="19">
        <f t="shared" si="1"/>
        <v>1.2611454294411047E-2</v>
      </c>
    </row>
    <row r="21" spans="1:5" x14ac:dyDescent="0.35">
      <c r="A21" s="81" t="s">
        <v>115</v>
      </c>
      <c r="B21" s="25">
        <f>'A.2 FY19-20 Comparison'!F21</f>
        <v>2601062786</v>
      </c>
      <c r="C21" s="25">
        <f>'A.2 FY19-20 Comparison'!G21</f>
        <v>2677958435</v>
      </c>
      <c r="D21" s="26">
        <f t="shared" si="0"/>
        <v>76895649</v>
      </c>
      <c r="E21" s="19">
        <f t="shared" si="1"/>
        <v>2.9563165262247539E-2</v>
      </c>
    </row>
    <row r="22" spans="1:5" s="186" customFormat="1" ht="15.75" customHeight="1" x14ac:dyDescent="0.35">
      <c r="A22" s="185" t="s">
        <v>80</v>
      </c>
      <c r="B22" s="158">
        <f>'A.2 FY19-20 Comparison'!F22</f>
        <v>2456867</v>
      </c>
      <c r="C22" s="158">
        <f>'A.2 FY19-20 Comparison'!G22</f>
        <v>1608428</v>
      </c>
      <c r="D22" s="159">
        <f t="shared" si="0"/>
        <v>-848439</v>
      </c>
      <c r="E22" s="160">
        <f t="shared" si="1"/>
        <v>-0.34533371159285381</v>
      </c>
    </row>
    <row r="23" spans="1:5" x14ac:dyDescent="0.35">
      <c r="A23" s="185" t="s">
        <v>76</v>
      </c>
      <c r="B23" s="25">
        <f>'A.2 FY19-20 Comparison'!F23</f>
        <v>2271949214</v>
      </c>
      <c r="C23" s="25">
        <f>'A.2 FY19-20 Comparison'!G23</f>
        <v>2316714803</v>
      </c>
      <c r="D23" s="26">
        <f t="shared" si="0"/>
        <v>44765589</v>
      </c>
      <c r="E23" s="19">
        <f t="shared" si="1"/>
        <v>1.9703604607070234E-2</v>
      </c>
    </row>
    <row r="24" spans="1:5" x14ac:dyDescent="0.35">
      <c r="A24" s="185" t="s">
        <v>81</v>
      </c>
      <c r="B24" s="25">
        <f>'A.2 FY19-20 Comparison'!F24</f>
        <v>490025322</v>
      </c>
      <c r="C24" s="25">
        <f>'A.2 FY19-20 Comparison'!G24</f>
        <v>515609224</v>
      </c>
      <c r="D24" s="26">
        <f t="shared" si="0"/>
        <v>25583902</v>
      </c>
      <c r="E24" s="19">
        <f t="shared" si="1"/>
        <v>5.2209346846773766E-2</v>
      </c>
    </row>
    <row r="25" spans="1:5" x14ac:dyDescent="0.35">
      <c r="A25" s="185" t="s">
        <v>61</v>
      </c>
      <c r="B25" s="25">
        <f>'A.2 FY19-20 Comparison'!F25</f>
        <v>955030689</v>
      </c>
      <c r="C25" s="25">
        <f>'A.2 FY19-20 Comparison'!G25</f>
        <v>810563473</v>
      </c>
      <c r="D25" s="26">
        <f t="shared" si="0"/>
        <v>-144467216</v>
      </c>
      <c r="E25" s="19">
        <f t="shared" si="1"/>
        <v>-0.15126971066371669</v>
      </c>
    </row>
    <row r="26" spans="1:5" ht="15" customHeight="1" x14ac:dyDescent="0.35">
      <c r="A26" s="185" t="s">
        <v>117</v>
      </c>
      <c r="B26" s="25">
        <f>'A.2 FY19-20 Comparison'!F26</f>
        <v>408450102</v>
      </c>
      <c r="C26" s="25">
        <f>'A.2 FY19-20 Comparison'!G26</f>
        <v>394674149</v>
      </c>
      <c r="D26" s="26">
        <f t="shared" si="0"/>
        <v>-13775953</v>
      </c>
      <c r="E26" s="19">
        <f t="shared" si="1"/>
        <v>-3.3727382935015156E-2</v>
      </c>
    </row>
    <row r="27" spans="1:5" x14ac:dyDescent="0.35">
      <c r="A27" s="185" t="s">
        <v>118</v>
      </c>
      <c r="B27" s="25">
        <f>'A.2 FY19-20 Comparison'!F27</f>
        <v>871627154</v>
      </c>
      <c r="C27" s="25">
        <f>'A.2 FY19-20 Comparison'!G27</f>
        <v>981848210</v>
      </c>
      <c r="D27" s="26">
        <f t="shared" si="0"/>
        <v>110221056</v>
      </c>
      <c r="E27" s="19">
        <f t="shared" si="1"/>
        <v>0.12645436238898999</v>
      </c>
    </row>
    <row r="28" spans="1:5" x14ac:dyDescent="0.35">
      <c r="A28" s="185" t="s">
        <v>119</v>
      </c>
      <c r="B28" s="25">
        <f>'A.2 FY19-20 Comparison'!F28</f>
        <v>238812743</v>
      </c>
      <c r="C28" s="25">
        <f>'A.2 FY19-20 Comparison'!G28</f>
        <v>234941890</v>
      </c>
      <c r="D28" s="26">
        <f t="shared" si="0"/>
        <v>-3870853</v>
      </c>
      <c r="E28" s="19">
        <f t="shared" si="1"/>
        <v>-1.6208737236438005E-2</v>
      </c>
    </row>
    <row r="29" spans="1:5" ht="28.5" x14ac:dyDescent="0.35">
      <c r="A29" s="185" t="s">
        <v>82</v>
      </c>
      <c r="B29" s="25">
        <f>'A.2 FY19-20 Comparison'!F29</f>
        <v>163778888</v>
      </c>
      <c r="C29" s="25">
        <f>'A.2 FY19-20 Comparison'!G29</f>
        <v>158451864</v>
      </c>
      <c r="D29" s="26">
        <f t="shared" si="0"/>
        <v>-5327024</v>
      </c>
      <c r="E29" s="19">
        <f t="shared" si="1"/>
        <v>-3.2525706243652114E-2</v>
      </c>
    </row>
    <row r="30" spans="1:5" ht="15.75" customHeight="1" x14ac:dyDescent="0.35">
      <c r="A30" s="185" t="s">
        <v>120</v>
      </c>
      <c r="B30" s="25">
        <f>'A.2 FY19-20 Comparison'!F30</f>
        <v>1782486362</v>
      </c>
      <c r="C30" s="25">
        <f>'A.2 FY19-20 Comparison'!G30</f>
        <v>1789009475</v>
      </c>
      <c r="D30" s="26">
        <f t="shared" si="0"/>
        <v>6523113</v>
      </c>
      <c r="E30" s="19">
        <f t="shared" si="1"/>
        <v>3.659558434254096E-3</v>
      </c>
    </row>
    <row r="31" spans="1:5" ht="29" x14ac:dyDescent="0.35">
      <c r="A31" s="81" t="s">
        <v>121</v>
      </c>
      <c r="B31" s="25">
        <f>'A.2 FY19-20 Comparison'!F31</f>
        <v>884119385</v>
      </c>
      <c r="C31" s="25">
        <f>'A.2 FY19-20 Comparison'!G31</f>
        <v>839412014</v>
      </c>
      <c r="D31" s="26">
        <f t="shared" si="0"/>
        <v>-44707371</v>
      </c>
      <c r="E31" s="19">
        <f t="shared" si="1"/>
        <v>-5.0567119959709965E-2</v>
      </c>
    </row>
    <row r="32" spans="1:5" x14ac:dyDescent="0.35">
      <c r="A32" s="81" t="s">
        <v>122</v>
      </c>
      <c r="B32" s="25">
        <f>'A.2 FY19-20 Comparison'!F32</f>
        <v>31198002</v>
      </c>
      <c r="C32" s="25">
        <f>'A.2 FY19-20 Comparison'!G32</f>
        <v>26877656</v>
      </c>
      <c r="D32" s="26">
        <f t="shared" si="0"/>
        <v>-4320346</v>
      </c>
      <c r="E32" s="19">
        <f t="shared" si="1"/>
        <v>-0.13848149634710583</v>
      </c>
    </row>
    <row r="33" spans="1:5" x14ac:dyDescent="0.35">
      <c r="A33" s="81" t="s">
        <v>123</v>
      </c>
      <c r="B33" s="25">
        <f>'A.2 FY19-20 Comparison'!F33</f>
        <v>867168975</v>
      </c>
      <c r="C33" s="25">
        <f>'A.2 FY19-20 Comparison'!G33</f>
        <v>922719805</v>
      </c>
      <c r="D33" s="26">
        <f t="shared" si="0"/>
        <v>55550830</v>
      </c>
      <c r="E33" s="19">
        <f t="shared" si="1"/>
        <v>6.4059983234524734E-2</v>
      </c>
    </row>
    <row r="34" spans="1:5" x14ac:dyDescent="0.35">
      <c r="A34" s="185" t="s">
        <v>124</v>
      </c>
      <c r="B34" s="25">
        <f>'A.2 FY19-20 Comparison'!F34</f>
        <v>124273981</v>
      </c>
      <c r="C34" s="25">
        <f>'A.2 FY19-20 Comparison'!G34</f>
        <v>141547698</v>
      </c>
      <c r="D34" s="26">
        <f t="shared" si="0"/>
        <v>17273717</v>
      </c>
      <c r="E34" s="19">
        <f t="shared" si="1"/>
        <v>0.13899705200560042</v>
      </c>
    </row>
    <row r="35" spans="1:5" x14ac:dyDescent="0.35">
      <c r="A35" s="185" t="s">
        <v>83</v>
      </c>
      <c r="B35" s="25">
        <f>'A.2 FY19-20 Comparison'!F35</f>
        <v>3162955745</v>
      </c>
      <c r="C35" s="25">
        <f>'A.2 FY19-20 Comparison'!G35</f>
        <v>3166529626</v>
      </c>
      <c r="D35" s="26">
        <f t="shared" si="0"/>
        <v>3573881</v>
      </c>
      <c r="E35" s="19">
        <f t="shared" si="1"/>
        <v>1.1299181171439375E-3</v>
      </c>
    </row>
    <row r="36" spans="1:5" x14ac:dyDescent="0.35">
      <c r="A36" s="81" t="s">
        <v>125</v>
      </c>
      <c r="B36" s="25">
        <f>'A.2 FY19-20 Comparison'!F36</f>
        <v>1996838884</v>
      </c>
      <c r="C36" s="25">
        <f>'A.2 FY19-20 Comparison'!G36</f>
        <v>1906656403</v>
      </c>
      <c r="D36" s="26">
        <f t="shared" si="0"/>
        <v>-90182481</v>
      </c>
      <c r="E36" s="19">
        <f t="shared" si="1"/>
        <v>-4.5162622644521783E-2</v>
      </c>
    </row>
    <row r="37" spans="1:5" x14ac:dyDescent="0.35">
      <c r="A37" s="81" t="s">
        <v>126</v>
      </c>
      <c r="B37" s="25">
        <f>'A.2 FY19-20 Comparison'!F37</f>
        <v>938816464</v>
      </c>
      <c r="C37" s="25">
        <f>'A.2 FY19-20 Comparison'!G37</f>
        <v>984796975</v>
      </c>
      <c r="D37" s="26">
        <f t="shared" si="0"/>
        <v>45980511</v>
      </c>
      <c r="E37" s="19">
        <f t="shared" si="1"/>
        <v>4.8977103367032558E-2</v>
      </c>
    </row>
    <row r="38" spans="1:5" x14ac:dyDescent="0.35">
      <c r="A38" s="81" t="s">
        <v>127</v>
      </c>
      <c r="B38" s="25">
        <f>'A.2 FY19-20 Comparison'!F38</f>
        <v>227300397</v>
      </c>
      <c r="C38" s="25">
        <f>'A.2 FY19-20 Comparison'!G38</f>
        <v>275076248</v>
      </c>
      <c r="D38" s="26">
        <f t="shared" si="0"/>
        <v>47775851</v>
      </c>
      <c r="E38" s="19">
        <f t="shared" si="1"/>
        <v>0.21018815466477167</v>
      </c>
    </row>
    <row r="39" spans="1:5" x14ac:dyDescent="0.35">
      <c r="A39" s="185" t="s">
        <v>77</v>
      </c>
      <c r="B39" s="25">
        <f>'A.2 FY19-20 Comparison'!F39</f>
        <v>249597534</v>
      </c>
      <c r="C39" s="25">
        <f>'A.2 FY19-20 Comparison'!G39</f>
        <v>239445576</v>
      </c>
      <c r="D39" s="26">
        <f t="shared" si="0"/>
        <v>-10151958</v>
      </c>
      <c r="E39" s="19">
        <f t="shared" si="1"/>
        <v>-4.0673310498332088E-2</v>
      </c>
    </row>
    <row r="40" spans="1:5" x14ac:dyDescent="0.35">
      <c r="A40" s="187" t="s">
        <v>130</v>
      </c>
      <c r="B40" s="155">
        <f>'A.2 FY19-20 Comparison'!F40</f>
        <v>28483027972</v>
      </c>
      <c r="C40" s="155">
        <f>'A.2 FY19-20 Comparison'!G40</f>
        <v>28983962591</v>
      </c>
      <c r="D40" s="156">
        <f t="shared" si="0"/>
        <v>500934619</v>
      </c>
      <c r="E40" s="157">
        <f t="shared" si="1"/>
        <v>1.7587126603689732E-2</v>
      </c>
    </row>
    <row r="41" spans="1:5" x14ac:dyDescent="0.35">
      <c r="A41" s="185" t="s">
        <v>78</v>
      </c>
      <c r="B41" s="25">
        <f>'A.2 FY19-20 Comparison'!F41</f>
        <v>1302120255</v>
      </c>
      <c r="C41" s="25">
        <f>'A.2 FY19-20 Comparison'!G41</f>
        <v>1437249630</v>
      </c>
      <c r="D41" s="26">
        <f t="shared" si="0"/>
        <v>135129375</v>
      </c>
      <c r="E41" s="19">
        <f t="shared" si="1"/>
        <v>0.10377641733251435</v>
      </c>
    </row>
    <row r="42" spans="1:5" x14ac:dyDescent="0.35">
      <c r="A42" s="185" t="s">
        <v>192</v>
      </c>
      <c r="B42" s="25">
        <f>'A.2 FY19-20 Comparison'!F42</f>
        <v>1118542394</v>
      </c>
      <c r="C42" s="25">
        <f>'A.2 FY19-20 Comparison'!G42</f>
        <v>1130955451</v>
      </c>
      <c r="D42" s="26">
        <f t="shared" si="0"/>
        <v>12413057</v>
      </c>
      <c r="E42" s="19">
        <f t="shared" si="1"/>
        <v>1.1097529308308004E-2</v>
      </c>
    </row>
    <row r="43" spans="1:5" x14ac:dyDescent="0.35">
      <c r="A43" s="188" t="s">
        <v>101</v>
      </c>
      <c r="B43" s="155">
        <f>'A.2 FY19-20 Comparison'!F43</f>
        <v>2420662649</v>
      </c>
      <c r="C43" s="155">
        <f>'A.2 FY19-20 Comparison'!G43</f>
        <v>2568205081</v>
      </c>
      <c r="D43" s="156">
        <f t="shared" si="0"/>
        <v>147542432</v>
      </c>
      <c r="E43" s="157">
        <f t="shared" si="1"/>
        <v>6.0951257318301359E-2</v>
      </c>
    </row>
    <row r="44" spans="1:5" x14ac:dyDescent="0.35">
      <c r="A44" s="187" t="s">
        <v>59</v>
      </c>
      <c r="B44" s="155">
        <f>'A.2 FY19-20 Comparison'!F44</f>
        <v>30903690621</v>
      </c>
      <c r="C44" s="155">
        <f>'A.2 FY19-20 Comparison'!G44</f>
        <v>31552167672</v>
      </c>
      <c r="D44" s="156">
        <f t="shared" si="0"/>
        <v>648477051</v>
      </c>
      <c r="E44" s="157">
        <f t="shared" si="1"/>
        <v>2.098380607523103E-2</v>
      </c>
    </row>
    <row r="45" spans="1:5" x14ac:dyDescent="0.35">
      <c r="A45" s="185" t="s">
        <v>128</v>
      </c>
      <c r="B45" s="25">
        <f>'A.2 FY19-20 Comparison'!F45</f>
        <v>1382954167</v>
      </c>
      <c r="C45" s="25">
        <f>'A.2 FY19-20 Comparison'!G45</f>
        <v>890053757</v>
      </c>
      <c r="D45" s="26">
        <f t="shared" si="0"/>
        <v>-492900410</v>
      </c>
      <c r="E45" s="19">
        <f t="shared" si="1"/>
        <v>-0.35641124034445315</v>
      </c>
    </row>
    <row r="46" spans="1:5" x14ac:dyDescent="0.35">
      <c r="A46" s="185" t="s">
        <v>129</v>
      </c>
      <c r="B46" s="25">
        <f>'A.2 FY19-20 Comparison'!F46</f>
        <v>4475233617</v>
      </c>
      <c r="C46" s="25">
        <f>'A.2 FY19-20 Comparison'!G46</f>
        <v>5155607607</v>
      </c>
      <c r="D46" s="26">
        <f t="shared" si="0"/>
        <v>680373990</v>
      </c>
      <c r="E46" s="19">
        <f t="shared" si="1"/>
        <v>0.15203094368425235</v>
      </c>
    </row>
    <row r="47" spans="1:5" x14ac:dyDescent="0.35">
      <c r="A47" s="189" t="s">
        <v>366</v>
      </c>
      <c r="D47" s="190"/>
    </row>
  </sheetData>
  <pageMargins left="0.25" right="0.25" top="0.75" bottom="0.75" header="0.3" footer="0.3"/>
  <pageSetup scale="79" orientation="portrait" r:id="rId1"/>
  <headerFooter>
    <oddFooter>&amp;CPage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2">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253</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Expenditures'!$G$40</f>
        <v>949343</v>
      </c>
      <c r="C3" s="31">
        <f>'C.2 State Expenditures'!$G$40</f>
        <v>18353942</v>
      </c>
      <c r="D3" s="31">
        <f>'B. Total Expenditures'!$G$40</f>
        <v>19303285</v>
      </c>
      <c r="E3" s="39">
        <f t="shared" ref="E3:E44" si="0">D3/($D$44)</f>
        <v>0.13341870723556573</v>
      </c>
    </row>
    <row r="4" spans="1:5" ht="43.5" x14ac:dyDescent="0.35">
      <c r="A4" s="81" t="s">
        <v>103</v>
      </c>
      <c r="B4" s="31">
        <f>'C.1 Federal Expenditures'!$H$40</f>
        <v>908686</v>
      </c>
      <c r="C4" s="31">
        <f>'C.2 State Expenditures'!$H$40</f>
        <v>17527339</v>
      </c>
      <c r="D4" s="31">
        <f>'B. Total Expenditures'!$H$40</f>
        <v>18436025</v>
      </c>
      <c r="E4" s="39">
        <f t="shared" si="0"/>
        <v>0.12742445765384341</v>
      </c>
    </row>
    <row r="5" spans="1:5" ht="43.5" x14ac:dyDescent="0.35">
      <c r="A5" s="81" t="s">
        <v>102</v>
      </c>
      <c r="B5" s="31">
        <f>'C.1 Federal Expenditures'!$I$40</f>
        <v>40657</v>
      </c>
      <c r="C5" s="31">
        <f>'C.2 State Expenditures'!$I$40</f>
        <v>826603</v>
      </c>
      <c r="D5" s="31">
        <f>'B. Total Expenditures'!$I$40</f>
        <v>867260</v>
      </c>
      <c r="E5" s="39">
        <f t="shared" si="0"/>
        <v>5.9942495817223206E-3</v>
      </c>
    </row>
    <row r="6" spans="1:5" ht="31" x14ac:dyDescent="0.35">
      <c r="A6" s="80" t="s">
        <v>75</v>
      </c>
      <c r="B6" s="31">
        <f>'C.1 Federal Expenditures'!$J$40</f>
        <v>5114927</v>
      </c>
      <c r="C6" s="94"/>
      <c r="D6" s="31">
        <f>'B. Total Expenditures'!$J$40</f>
        <v>5114927</v>
      </c>
      <c r="E6" s="39">
        <f t="shared" si="0"/>
        <v>3.5352891901263984E-2</v>
      </c>
    </row>
    <row r="7" spans="1:5" x14ac:dyDescent="0.35">
      <c r="A7" s="81" t="s">
        <v>104</v>
      </c>
      <c r="B7" s="31">
        <f>'C.1 Federal Expenditures'!$K$40</f>
        <v>5114927</v>
      </c>
      <c r="C7" s="94"/>
      <c r="D7" s="31">
        <f>'B. Total Expenditures'!$K$40</f>
        <v>5114927</v>
      </c>
      <c r="E7" s="39">
        <f t="shared" si="0"/>
        <v>3.5352891901263984E-2</v>
      </c>
    </row>
    <row r="8" spans="1:5" x14ac:dyDescent="0.35">
      <c r="A8" s="81" t="s">
        <v>105</v>
      </c>
      <c r="B8" s="31">
        <f>'C.1 Federal Expenditures'!$L$40</f>
        <v>0</v>
      </c>
      <c r="C8" s="94"/>
      <c r="D8" s="31">
        <f>'B. Total Expenditures'!$L$40</f>
        <v>0</v>
      </c>
      <c r="E8" s="39">
        <f t="shared" si="0"/>
        <v>0</v>
      </c>
    </row>
    <row r="9" spans="1:5" ht="29" x14ac:dyDescent="0.35">
      <c r="A9" s="81" t="s">
        <v>106</v>
      </c>
      <c r="B9" s="31">
        <f>'C.1 Federal Expenditures'!$M$40</f>
        <v>0</v>
      </c>
      <c r="C9" s="94"/>
      <c r="D9" s="31">
        <f>'B. Total Expenditures'!$M$40</f>
        <v>0</v>
      </c>
      <c r="E9" s="39">
        <f t="shared" si="0"/>
        <v>0</v>
      </c>
    </row>
    <row r="10" spans="1:5" ht="31" x14ac:dyDescent="0.35">
      <c r="A10" s="80" t="s">
        <v>74</v>
      </c>
      <c r="B10" s="31">
        <f>'C.1 Federal Expenditures'!$N$40</f>
        <v>0</v>
      </c>
      <c r="C10" s="94"/>
      <c r="D10" s="31">
        <f>'B. Total Expenditures'!$N$40</f>
        <v>0</v>
      </c>
      <c r="E10" s="39">
        <f t="shared" si="0"/>
        <v>0</v>
      </c>
    </row>
    <row r="11" spans="1:5" x14ac:dyDescent="0.35">
      <c r="A11" s="81" t="s">
        <v>107</v>
      </c>
      <c r="B11" s="31">
        <f>'C.1 Federal Expenditures'!$O$40</f>
        <v>0</v>
      </c>
      <c r="C11" s="94"/>
      <c r="D11" s="31">
        <f>'B. Total Expenditures'!$O$40</f>
        <v>0</v>
      </c>
      <c r="E11" s="39">
        <f t="shared" si="0"/>
        <v>0</v>
      </c>
    </row>
    <row r="12" spans="1:5" x14ac:dyDescent="0.35">
      <c r="A12" s="81" t="s">
        <v>108</v>
      </c>
      <c r="B12" s="31">
        <f>'C.1 Federal Expenditures'!$P$40</f>
        <v>0</v>
      </c>
      <c r="C12" s="94"/>
      <c r="D12" s="31">
        <f>'B. Total Expenditures'!$P$40</f>
        <v>0</v>
      </c>
      <c r="E12" s="39">
        <f t="shared" si="0"/>
        <v>0</v>
      </c>
    </row>
    <row r="13" spans="1:5" ht="29" x14ac:dyDescent="0.35">
      <c r="A13" s="81" t="s">
        <v>109</v>
      </c>
      <c r="B13" s="31">
        <f>'C.1 Federal Expenditures'!$Q$40</f>
        <v>0</v>
      </c>
      <c r="C13" s="94"/>
      <c r="D13" s="31">
        <f>'B. Total Expenditures'!$Q$40</f>
        <v>0</v>
      </c>
      <c r="E13" s="39">
        <f t="shared" si="0"/>
        <v>0</v>
      </c>
    </row>
    <row r="14" spans="1:5" ht="31" x14ac:dyDescent="0.35">
      <c r="A14" s="80" t="s">
        <v>110</v>
      </c>
      <c r="B14" s="31">
        <f>'C.1 Federal Expenditures'!$R$40</f>
        <v>1924663</v>
      </c>
      <c r="C14" s="31">
        <f>'C.2 State Expenditures'!$R$40</f>
        <v>7283507</v>
      </c>
      <c r="D14" s="31">
        <f>'B. Total Expenditures'!$R$40</f>
        <v>9208170</v>
      </c>
      <c r="E14" s="39">
        <f t="shared" si="0"/>
        <v>6.364420032161984E-2</v>
      </c>
    </row>
    <row r="15" spans="1:5" x14ac:dyDescent="0.35">
      <c r="A15" s="81" t="s">
        <v>111</v>
      </c>
      <c r="B15" s="31">
        <f>'C.1 Federal Expenditures'!$S$40</f>
        <v>0</v>
      </c>
      <c r="C15" s="31">
        <f>'C.2 State Expenditures'!$S$40</f>
        <v>0</v>
      </c>
      <c r="D15" s="31">
        <f>'B. Total Expenditures'!$S$40</f>
        <v>0</v>
      </c>
      <c r="E15" s="39">
        <f t="shared" si="0"/>
        <v>0</v>
      </c>
    </row>
    <row r="16" spans="1:5" x14ac:dyDescent="0.35">
      <c r="A16" s="81" t="s">
        <v>112</v>
      </c>
      <c r="B16" s="31">
        <f>'C.1 Federal Expenditures'!$T$40</f>
        <v>1897270</v>
      </c>
      <c r="C16" s="31">
        <f>'C.2 State Expenditures'!$T$40</f>
        <v>7225400</v>
      </c>
      <c r="D16" s="31">
        <f>'B. Total Expenditures'!$T$40</f>
        <v>9122670</v>
      </c>
      <c r="E16" s="39">
        <f t="shared" si="0"/>
        <v>6.3053249119861127E-2</v>
      </c>
    </row>
    <row r="17" spans="1:5" x14ac:dyDescent="0.35">
      <c r="A17" s="81" t="s">
        <v>113</v>
      </c>
      <c r="B17" s="31">
        <f>'C.1 Federal Expenditures'!$U$40</f>
        <v>27393</v>
      </c>
      <c r="C17" s="31">
        <f>'C.2 State Expenditures'!$U$40</f>
        <v>58107</v>
      </c>
      <c r="D17" s="31">
        <f>'B. Total Expenditures'!$U$40</f>
        <v>85500</v>
      </c>
      <c r="E17" s="39">
        <f t="shared" si="0"/>
        <v>5.909512017587095E-4</v>
      </c>
    </row>
    <row r="18" spans="1:5" ht="15.5" x14ac:dyDescent="0.35">
      <c r="A18" s="80" t="s">
        <v>114</v>
      </c>
      <c r="B18" s="31">
        <f>'C.1 Federal Expenditures'!$V$40</f>
        <v>101865</v>
      </c>
      <c r="C18" s="31">
        <f>'C.2 State Expenditures'!$V$40</f>
        <v>445139</v>
      </c>
      <c r="D18" s="31">
        <f>'B. Total Expenditures'!$V$40</f>
        <v>547004</v>
      </c>
      <c r="E18" s="39">
        <f t="shared" si="0"/>
        <v>3.7807329961031711E-3</v>
      </c>
    </row>
    <row r="19" spans="1:5" ht="15.5" x14ac:dyDescent="0.35">
      <c r="A19" s="80" t="s">
        <v>79</v>
      </c>
      <c r="B19" s="31">
        <f>'C.1 Federal Expenditures'!$W$40</f>
        <v>29452978</v>
      </c>
      <c r="C19" s="31">
        <f>'C.2 State Expenditures'!$W$40</f>
        <v>7074900</v>
      </c>
      <c r="D19" s="31">
        <f>'B. Total Expenditures'!$W$40</f>
        <v>36527878</v>
      </c>
      <c r="E19" s="39">
        <f t="shared" si="0"/>
        <v>0.25247009826661432</v>
      </c>
    </row>
    <row r="20" spans="1:5" ht="29" x14ac:dyDescent="0.35">
      <c r="A20" s="81" t="s">
        <v>116</v>
      </c>
      <c r="B20" s="31">
        <f>'C.1 Federal Expenditures'!$X$40</f>
        <v>29452978</v>
      </c>
      <c r="C20" s="31">
        <f>'C.2 State Expenditures'!$X$40</f>
        <v>7074900</v>
      </c>
      <c r="D20" s="31">
        <f>'B. Total Expenditures'!$X$40</f>
        <v>36527878</v>
      </c>
      <c r="E20" s="39">
        <f t="shared" si="0"/>
        <v>0.25247009826661432</v>
      </c>
    </row>
    <row r="21" spans="1:5" x14ac:dyDescent="0.35">
      <c r="A21" s="81" t="s">
        <v>115</v>
      </c>
      <c r="B21" s="31">
        <f>'C.1 Federal Expenditures'!$Y$40</f>
        <v>0</v>
      </c>
      <c r="C21" s="31">
        <f>'C.2 State Expenditures'!$Y$40</f>
        <v>0</v>
      </c>
      <c r="D21" s="31">
        <f>'B. Total Expenditures'!$Y$40</f>
        <v>0</v>
      </c>
      <c r="E21" s="39">
        <f t="shared" si="0"/>
        <v>0</v>
      </c>
    </row>
    <row r="22" spans="1:5" ht="31" x14ac:dyDescent="0.35">
      <c r="A22" s="80" t="s">
        <v>80</v>
      </c>
      <c r="B22" s="31">
        <f>'C.1 Federal Expenditures'!$Z$40</f>
        <v>0</v>
      </c>
      <c r="C22" s="31">
        <f>'C.2 State Expenditures'!$Z$40</f>
        <v>0</v>
      </c>
      <c r="D22" s="31">
        <f>'B. Total Expenditures'!$Z$40</f>
        <v>0</v>
      </c>
      <c r="E22" s="39">
        <f t="shared" si="0"/>
        <v>0</v>
      </c>
    </row>
    <row r="23" spans="1:5" ht="31" x14ac:dyDescent="0.35">
      <c r="A23" s="80" t="s">
        <v>76</v>
      </c>
      <c r="B23" s="31">
        <f>'C.1 Federal Expenditures'!$AA$40</f>
        <v>0</v>
      </c>
      <c r="C23" s="31">
        <f>'C.2 State Expenditures'!$AA$40</f>
        <v>0</v>
      </c>
      <c r="D23" s="31">
        <f>'B. Total Expenditures'!$AA$40</f>
        <v>0</v>
      </c>
      <c r="E23" s="39">
        <f t="shared" si="0"/>
        <v>0</v>
      </c>
    </row>
    <row r="24" spans="1:5" ht="31" x14ac:dyDescent="0.35">
      <c r="A24" s="80" t="s">
        <v>81</v>
      </c>
      <c r="B24" s="31">
        <f>'C.1 Federal Expenditures'!$AB$40</f>
        <v>0</v>
      </c>
      <c r="C24" s="31">
        <f>'C.2 State Expenditures'!$AB$40</f>
        <v>0</v>
      </c>
      <c r="D24" s="31">
        <f>'B. Total Expenditures'!$AB$40</f>
        <v>0</v>
      </c>
      <c r="E24" s="39">
        <f t="shared" si="0"/>
        <v>0</v>
      </c>
    </row>
    <row r="25" spans="1:5" ht="15.5" x14ac:dyDescent="0.35">
      <c r="A25" s="80" t="s">
        <v>61</v>
      </c>
      <c r="B25" s="31">
        <f>'C.1 Federal Expenditures'!$AC$40</f>
        <v>101038</v>
      </c>
      <c r="C25" s="31">
        <f>'C.2 State Expenditures'!$AC$40</f>
        <v>486412</v>
      </c>
      <c r="D25" s="31">
        <f>'B. Total Expenditures'!$AC$40</f>
        <v>587450</v>
      </c>
      <c r="E25" s="39">
        <f t="shared" si="0"/>
        <v>4.0602840172298703E-3</v>
      </c>
    </row>
    <row r="26" spans="1:5" ht="15.5" x14ac:dyDescent="0.35">
      <c r="A26" s="80" t="s">
        <v>117</v>
      </c>
      <c r="B26" s="31">
        <f>'C.1 Federal Expenditures'!$AD$40</f>
        <v>659278</v>
      </c>
      <c r="C26" s="31">
        <f>'C.2 State Expenditures'!$AD$40</f>
        <v>2663863</v>
      </c>
      <c r="D26" s="31">
        <f>'B. Total Expenditures'!$AD$40</f>
        <v>3323141</v>
      </c>
      <c r="E26" s="39">
        <f t="shared" si="0"/>
        <v>2.2968586755130287E-2</v>
      </c>
    </row>
    <row r="27" spans="1:5" s="8" customFormat="1" ht="15.5" x14ac:dyDescent="0.35">
      <c r="A27" s="80" t="s">
        <v>118</v>
      </c>
      <c r="B27" s="31">
        <f>'C.1 Federal Expenditures'!$AE$40</f>
        <v>398836</v>
      </c>
      <c r="C27" s="31">
        <f>'C.2 State Expenditures'!$AE$40</f>
        <v>1048949</v>
      </c>
      <c r="D27" s="31">
        <f>'B. Total Expenditures'!$AE$40</f>
        <v>1447785</v>
      </c>
      <c r="E27" s="39">
        <f t="shared" si="0"/>
        <v>1.0006670007464715E-2</v>
      </c>
    </row>
    <row r="28" spans="1:5" ht="31" x14ac:dyDescent="0.35">
      <c r="A28" s="80" t="s">
        <v>119</v>
      </c>
      <c r="B28" s="31">
        <f>'C.1 Federal Expenditures'!$AF$40</f>
        <v>0</v>
      </c>
      <c r="C28" s="31">
        <f>'C.2 State Expenditures'!$AF$40</f>
        <v>0</v>
      </c>
      <c r="D28" s="31">
        <f>'B. Total Expenditures'!$AF$40</f>
        <v>0</v>
      </c>
      <c r="E28" s="39">
        <f t="shared" si="0"/>
        <v>0</v>
      </c>
    </row>
    <row r="29" spans="1:5" ht="31" x14ac:dyDescent="0.35">
      <c r="A29" s="80" t="s">
        <v>82</v>
      </c>
      <c r="B29" s="31">
        <f>'C.1 Federal Expenditures'!$AG$40</f>
        <v>7459834</v>
      </c>
      <c r="C29" s="31">
        <f>'C.2 State Expenditures'!$AG$40</f>
        <v>0</v>
      </c>
      <c r="D29" s="31">
        <f>'B. Total Expenditures'!$AG$40</f>
        <v>7459834</v>
      </c>
      <c r="E29" s="39">
        <f t="shared" si="0"/>
        <v>5.1560208973338954E-2</v>
      </c>
    </row>
    <row r="30" spans="1:5" ht="15.5" x14ac:dyDescent="0.35">
      <c r="A30" s="80" t="s">
        <v>120</v>
      </c>
      <c r="B30" s="31">
        <f>'C.1 Federal Expenditures'!$AH$40</f>
        <v>2041896</v>
      </c>
      <c r="C30" s="31">
        <f>'C.2 State Expenditures'!$AH$40</f>
        <v>6251218</v>
      </c>
      <c r="D30" s="31">
        <f>'B. Total Expenditures'!$AH$40</f>
        <v>8293114</v>
      </c>
      <c r="E30" s="39">
        <f t="shared" si="0"/>
        <v>5.7319598650549454E-2</v>
      </c>
    </row>
    <row r="31" spans="1:5" ht="29" x14ac:dyDescent="0.35">
      <c r="A31" s="81" t="s">
        <v>121</v>
      </c>
      <c r="B31" s="31">
        <f>'C.1 Federal Expenditures'!$AI$40</f>
        <v>1939415</v>
      </c>
      <c r="C31" s="31">
        <f>'C.2 State Expenditures'!$AI$40</f>
        <v>5909700</v>
      </c>
      <c r="D31" s="31">
        <f>'B. Total Expenditures'!$AI$40</f>
        <v>7849115</v>
      </c>
      <c r="E31" s="39">
        <f t="shared" si="0"/>
        <v>5.4250806339091379E-2</v>
      </c>
    </row>
    <row r="32" spans="1:5" x14ac:dyDescent="0.35">
      <c r="A32" s="81" t="s">
        <v>122</v>
      </c>
      <c r="B32" s="31">
        <f>'C.1 Federal Expenditures'!$AJ$40</f>
        <v>0</v>
      </c>
      <c r="C32" s="31">
        <f>'C.2 State Expenditures'!$AJ$40</f>
        <v>0</v>
      </c>
      <c r="D32" s="31">
        <f>'B. Total Expenditures'!$AJ$40</f>
        <v>0</v>
      </c>
      <c r="E32" s="39">
        <f t="shared" si="0"/>
        <v>0</v>
      </c>
    </row>
    <row r="33" spans="1:5" x14ac:dyDescent="0.35">
      <c r="A33" s="81" t="s">
        <v>123</v>
      </c>
      <c r="B33" s="31">
        <f>'C.1 Federal Expenditures'!$AK$40</f>
        <v>102481</v>
      </c>
      <c r="C33" s="31">
        <f>'C.2 State Expenditures'!$AK$40</f>
        <v>341518</v>
      </c>
      <c r="D33" s="31">
        <f>'B. Total Expenditures'!$AK$40</f>
        <v>443999</v>
      </c>
      <c r="E33" s="39">
        <f t="shared" si="0"/>
        <v>3.0687923114580732E-3</v>
      </c>
    </row>
    <row r="34" spans="1:5" ht="15.5" x14ac:dyDescent="0.35">
      <c r="A34" s="80" t="s">
        <v>124</v>
      </c>
      <c r="B34" s="31">
        <f>'C.1 Federal Expenditures'!$AL$40</f>
        <v>0</v>
      </c>
      <c r="C34" s="31">
        <f>'C.2 State Expenditures'!$AL$40</f>
        <v>0</v>
      </c>
      <c r="D34" s="31">
        <f>'B. Total Expenditures'!$AL$40</f>
        <v>0</v>
      </c>
      <c r="E34" s="39">
        <f t="shared" si="0"/>
        <v>0</v>
      </c>
    </row>
    <row r="35" spans="1:5" ht="15.5" x14ac:dyDescent="0.35">
      <c r="A35" s="80" t="s">
        <v>83</v>
      </c>
      <c r="B35" s="31">
        <f>'C.1 Federal Expenditures'!$AM$40</f>
        <v>2161361</v>
      </c>
      <c r="C35" s="31">
        <f>'C.2 State Expenditures'!$AM$40</f>
        <v>13594477</v>
      </c>
      <c r="D35" s="31">
        <f>'B. Total Expenditures'!$AM$40</f>
        <v>15755838</v>
      </c>
      <c r="E35" s="39">
        <f t="shared" si="0"/>
        <v>0.10889978246567884</v>
      </c>
    </row>
    <row r="36" spans="1:5" x14ac:dyDescent="0.35">
      <c r="A36" s="81" t="s">
        <v>125</v>
      </c>
      <c r="B36" s="31">
        <f>'C.1 Federal Expenditures'!$AN$40</f>
        <v>161669</v>
      </c>
      <c r="C36" s="31">
        <f>'C.2 State Expenditures'!$AN$40</f>
        <v>7350270</v>
      </c>
      <c r="D36" s="31">
        <f>'B. Total Expenditures'!$AN$40</f>
        <v>7511939</v>
      </c>
      <c r="E36" s="39">
        <f t="shared" si="0"/>
        <v>5.1920343620913662E-2</v>
      </c>
    </row>
    <row r="37" spans="1:5" x14ac:dyDescent="0.35">
      <c r="A37" s="81" t="s">
        <v>126</v>
      </c>
      <c r="B37" s="31">
        <f>'C.1 Federal Expenditures'!$AO$40</f>
        <v>1742296</v>
      </c>
      <c r="C37" s="31">
        <f>'C.2 State Expenditures'!$AO$40</f>
        <v>5614090</v>
      </c>
      <c r="D37" s="31">
        <f>'B. Total Expenditures'!$AO$40</f>
        <v>7356386</v>
      </c>
      <c r="E37" s="39">
        <f t="shared" si="0"/>
        <v>5.0845206401180655E-2</v>
      </c>
    </row>
    <row r="38" spans="1:5" x14ac:dyDescent="0.35">
      <c r="A38" s="81" t="s">
        <v>127</v>
      </c>
      <c r="B38" s="31">
        <f>'C.1 Federal Expenditures'!$AP$40</f>
        <v>257396</v>
      </c>
      <c r="C38" s="31">
        <f>'C.2 State Expenditures'!$AP$40</f>
        <v>630117</v>
      </c>
      <c r="D38" s="31">
        <f>'B. Total Expenditures'!$AP$40</f>
        <v>887513</v>
      </c>
      <c r="E38" s="39">
        <f t="shared" si="0"/>
        <v>6.1342324435845327E-3</v>
      </c>
    </row>
    <row r="39" spans="1:5" ht="15.5" x14ac:dyDescent="0.35">
      <c r="A39" s="80" t="s">
        <v>77</v>
      </c>
      <c r="B39" s="31">
        <f>'C.1 Federal Expenditures'!$AQ$40</f>
        <v>31432</v>
      </c>
      <c r="C39" s="31">
        <f>'C.2 State Expenditures'!$AQ$40</f>
        <v>96530</v>
      </c>
      <c r="D39" s="31">
        <f>'B. Total Expenditures'!$AQ$40</f>
        <v>127962</v>
      </c>
      <c r="E39" s="39">
        <f t="shared" si="0"/>
        <v>8.8443623016898224E-4</v>
      </c>
    </row>
    <row r="40" spans="1:5" ht="15.5" x14ac:dyDescent="0.35">
      <c r="A40" s="73" t="s">
        <v>130</v>
      </c>
      <c r="B40" s="95">
        <f>'C.1 Federal Expenditures'!$AR$40</f>
        <v>50397451</v>
      </c>
      <c r="C40" s="95">
        <f>'C.2 State Expenditures'!$AR$40</f>
        <v>57298937</v>
      </c>
      <c r="D40" s="95">
        <f>'B. Total Expenditures'!$AR$40</f>
        <v>107696388</v>
      </c>
      <c r="E40" s="75">
        <f t="shared" si="0"/>
        <v>0.74436619782072821</v>
      </c>
    </row>
    <row r="41" spans="1:5" ht="15.5" x14ac:dyDescent="0.35">
      <c r="A41" s="80" t="s">
        <v>78</v>
      </c>
      <c r="B41" s="31">
        <f>'C.1 Federal Expenditures'!$C$40</f>
        <v>23184810</v>
      </c>
      <c r="C41" s="94"/>
      <c r="D41" s="31">
        <f>'B. Total Expenditures'!$C$40</f>
        <v>23184810</v>
      </c>
      <c r="E41" s="39">
        <f t="shared" si="0"/>
        <v>0.16024668224616778</v>
      </c>
    </row>
    <row r="42" spans="1:5" ht="15.5" x14ac:dyDescent="0.35">
      <c r="A42" s="80" t="s">
        <v>192</v>
      </c>
      <c r="B42" s="31">
        <f>'C.1 Federal Expenditures'!$D$40</f>
        <v>13800799</v>
      </c>
      <c r="C42" s="94"/>
      <c r="D42" s="31">
        <f>'B. Total Expenditures'!$D$40</f>
        <v>13800799</v>
      </c>
      <c r="E42" s="39">
        <f t="shared" si="0"/>
        <v>9.5387119933104045E-2</v>
      </c>
    </row>
    <row r="43" spans="1:5" ht="15.5" x14ac:dyDescent="0.35">
      <c r="A43" s="82" t="s">
        <v>101</v>
      </c>
      <c r="B43" s="95">
        <f>B41+B42</f>
        <v>36985609</v>
      </c>
      <c r="C43" s="97"/>
      <c r="D43" s="95">
        <f>D41+D42</f>
        <v>36985609</v>
      </c>
      <c r="E43" s="75">
        <f t="shared" si="0"/>
        <v>0.25563380217927184</v>
      </c>
    </row>
    <row r="44" spans="1:5" ht="15.5" x14ac:dyDescent="0.35">
      <c r="A44" s="73" t="s">
        <v>59</v>
      </c>
      <c r="B44" s="74">
        <f>SUM(B41,B42, B3,B6,B10,B14,B18,B19,B22,B23,B24,B25,B26,B27,B28,B29,B30,B34,B35, B39)</f>
        <v>87383060</v>
      </c>
      <c r="C44" s="74">
        <f>SUM(C41,C42,C3,C6,C10,C14,C18,C19,C22,C23,C24,C25,C26,C27,C28,C29,C30,C34,C35, C39)</f>
        <v>57298937</v>
      </c>
      <c r="D44" s="74">
        <f>B44+C44</f>
        <v>144681997</v>
      </c>
      <c r="E44" s="75">
        <f t="shared" si="0"/>
        <v>1</v>
      </c>
    </row>
    <row r="45" spans="1:5" ht="15.5" x14ac:dyDescent="0.35">
      <c r="A45" s="80" t="s">
        <v>128</v>
      </c>
      <c r="B45" s="31">
        <f>'C.1 Federal Expenditures'!$AS$40</f>
        <v>0</v>
      </c>
      <c r="C45" s="94"/>
      <c r="D45" s="31">
        <f>'B. Total Expenditures'!$AS$40</f>
        <v>0</v>
      </c>
      <c r="E45" s="96"/>
    </row>
    <row r="46" spans="1:5" ht="15.5" x14ac:dyDescent="0.35">
      <c r="A46" s="80" t="s">
        <v>129</v>
      </c>
      <c r="B46" s="31">
        <f>'C.1 Federal Expenditures'!$AT$40</f>
        <v>264061336</v>
      </c>
      <c r="C46" s="94"/>
      <c r="D46" s="31">
        <f>'B. Total Expenditures'!$AT$40</f>
        <v>264061336</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3">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252</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Expenditures'!$G$41</f>
        <v>67369809</v>
      </c>
      <c r="C3" s="31">
        <f>'C.2 State Expenditures'!$G$41</f>
        <v>16133766</v>
      </c>
      <c r="D3" s="31">
        <f>'B. Total Expenditures'!$G$41</f>
        <v>83503575</v>
      </c>
      <c r="E3" s="39">
        <f t="shared" ref="E3:E44" si="0">D3/($D$44)</f>
        <v>0.3398059789301397</v>
      </c>
    </row>
    <row r="4" spans="1:5" ht="43.5" x14ac:dyDescent="0.35">
      <c r="A4" s="81" t="s">
        <v>103</v>
      </c>
      <c r="B4" s="31">
        <f>'C.1 Federal Expenditures'!$H$41</f>
        <v>67369809</v>
      </c>
      <c r="C4" s="31">
        <f>'C.2 State Expenditures'!$H$41</f>
        <v>16133766</v>
      </c>
      <c r="D4" s="31">
        <f>'B. Total Expenditures'!$H$41</f>
        <v>83503575</v>
      </c>
      <c r="E4" s="39">
        <f t="shared" si="0"/>
        <v>0.3398059789301397</v>
      </c>
    </row>
    <row r="5" spans="1:5" ht="43.5" x14ac:dyDescent="0.35">
      <c r="A5" s="81" t="s">
        <v>102</v>
      </c>
      <c r="B5" s="31">
        <f>'C.1 Federal Expenditures'!$I$41</f>
        <v>0</v>
      </c>
      <c r="C5" s="31">
        <f>'C.2 State Expenditures'!$I$41</f>
        <v>0</v>
      </c>
      <c r="D5" s="31">
        <f>'B. Total Expenditures'!$I$41</f>
        <v>0</v>
      </c>
      <c r="E5" s="39">
        <f t="shared" si="0"/>
        <v>0</v>
      </c>
    </row>
    <row r="6" spans="1:5" ht="31" x14ac:dyDescent="0.35">
      <c r="A6" s="80" t="s">
        <v>75</v>
      </c>
      <c r="B6" s="31">
        <f>'C.1 Federal Expenditures'!$J$41</f>
        <v>16433646</v>
      </c>
      <c r="C6" s="94"/>
      <c r="D6" s="31">
        <f>'B. Total Expenditures'!$J$41</f>
        <v>16433646</v>
      </c>
      <c r="E6" s="39">
        <f t="shared" si="0"/>
        <v>6.6874396292869787E-2</v>
      </c>
    </row>
    <row r="7" spans="1:5" x14ac:dyDescent="0.35">
      <c r="A7" s="81" t="s">
        <v>104</v>
      </c>
      <c r="B7" s="31">
        <f>'C.1 Federal Expenditures'!$K$41</f>
        <v>14495539</v>
      </c>
      <c r="C7" s="94"/>
      <c r="D7" s="31">
        <f>'B. Total Expenditures'!$K$41</f>
        <v>14495539</v>
      </c>
      <c r="E7" s="39">
        <f t="shared" si="0"/>
        <v>5.8987544186162311E-2</v>
      </c>
    </row>
    <row r="8" spans="1:5" x14ac:dyDescent="0.35">
      <c r="A8" s="81" t="s">
        <v>105</v>
      </c>
      <c r="B8" s="31">
        <f>'C.1 Federal Expenditures'!$L$41</f>
        <v>0</v>
      </c>
      <c r="C8" s="94"/>
      <c r="D8" s="31">
        <f>'B. Total Expenditures'!$L$41</f>
        <v>0</v>
      </c>
      <c r="E8" s="39">
        <f t="shared" si="0"/>
        <v>0</v>
      </c>
    </row>
    <row r="9" spans="1:5" ht="29" x14ac:dyDescent="0.35">
      <c r="A9" s="81" t="s">
        <v>106</v>
      </c>
      <c r="B9" s="31">
        <f>'C.1 Federal Expenditures'!$M$41</f>
        <v>1938107</v>
      </c>
      <c r="C9" s="94"/>
      <c r="D9" s="31">
        <f>'B. Total Expenditures'!$M$41</f>
        <v>1938107</v>
      </c>
      <c r="E9" s="39">
        <f t="shared" si="0"/>
        <v>7.8868521067074829E-3</v>
      </c>
    </row>
    <row r="10" spans="1:5" ht="31" x14ac:dyDescent="0.35">
      <c r="A10" s="80" t="s">
        <v>74</v>
      </c>
      <c r="B10" s="31">
        <f>'C.1 Federal Expenditures'!$N$41</f>
        <v>0</v>
      </c>
      <c r="C10" s="94"/>
      <c r="D10" s="31">
        <f>'B. Total Expenditures'!$N$41</f>
        <v>0</v>
      </c>
      <c r="E10" s="39">
        <f t="shared" si="0"/>
        <v>0</v>
      </c>
    </row>
    <row r="11" spans="1:5" x14ac:dyDescent="0.35">
      <c r="A11" s="81" t="s">
        <v>107</v>
      </c>
      <c r="B11" s="31">
        <f>'C.1 Federal Expenditures'!$O$41</f>
        <v>0</v>
      </c>
      <c r="C11" s="94"/>
      <c r="D11" s="31">
        <f>'B. Total Expenditures'!$O$41</f>
        <v>0</v>
      </c>
      <c r="E11" s="39">
        <f t="shared" si="0"/>
        <v>0</v>
      </c>
    </row>
    <row r="12" spans="1:5" x14ac:dyDescent="0.35">
      <c r="A12" s="81" t="s">
        <v>108</v>
      </c>
      <c r="B12" s="31">
        <f>'C.1 Federal Expenditures'!$P$41</f>
        <v>0</v>
      </c>
      <c r="C12" s="94"/>
      <c r="D12" s="31">
        <f>'B. Total Expenditures'!$P$41</f>
        <v>0</v>
      </c>
      <c r="E12" s="39">
        <f t="shared" si="0"/>
        <v>0</v>
      </c>
    </row>
    <row r="13" spans="1:5" ht="29" x14ac:dyDescent="0.35">
      <c r="A13" s="81" t="s">
        <v>109</v>
      </c>
      <c r="B13" s="31">
        <f>'C.1 Federal Expenditures'!$Q$41</f>
        <v>0</v>
      </c>
      <c r="C13" s="94"/>
      <c r="D13" s="31">
        <f>'B. Total Expenditures'!$Q$41</f>
        <v>0</v>
      </c>
      <c r="E13" s="39">
        <f t="shared" si="0"/>
        <v>0</v>
      </c>
    </row>
    <row r="14" spans="1:5" ht="31" x14ac:dyDescent="0.35">
      <c r="A14" s="80" t="s">
        <v>110</v>
      </c>
      <c r="B14" s="31">
        <f>'C.1 Federal Expenditures'!$R$41</f>
        <v>15165153</v>
      </c>
      <c r="C14" s="31">
        <f>'C.2 State Expenditures'!$R$41</f>
        <v>3341586</v>
      </c>
      <c r="D14" s="31">
        <f>'B. Total Expenditures'!$R$41</f>
        <v>18506739</v>
      </c>
      <c r="E14" s="39">
        <f t="shared" si="0"/>
        <v>7.5310554819953454E-2</v>
      </c>
    </row>
    <row r="15" spans="1:5" x14ac:dyDescent="0.35">
      <c r="A15" s="81" t="s">
        <v>111</v>
      </c>
      <c r="B15" s="31">
        <f>'C.1 Federal Expenditures'!$S$41</f>
        <v>913085</v>
      </c>
      <c r="C15" s="31">
        <f>'C.2 State Expenditures'!$S$41</f>
        <v>1320410</v>
      </c>
      <c r="D15" s="31">
        <f>'B. Total Expenditures'!$S$41</f>
        <v>2233495</v>
      </c>
      <c r="E15" s="39">
        <f t="shared" si="0"/>
        <v>9.0888917619463879E-3</v>
      </c>
    </row>
    <row r="16" spans="1:5" x14ac:dyDescent="0.35">
      <c r="A16" s="81" t="s">
        <v>112</v>
      </c>
      <c r="B16" s="31">
        <f>'C.1 Federal Expenditures'!$T$41</f>
        <v>1718860</v>
      </c>
      <c r="C16" s="31">
        <f>'C.2 State Expenditures'!$T$41</f>
        <v>190992</v>
      </c>
      <c r="D16" s="31">
        <f>'B. Total Expenditures'!$T$41</f>
        <v>1909852</v>
      </c>
      <c r="E16" s="39">
        <f t="shared" si="0"/>
        <v>7.7718723835678311E-3</v>
      </c>
    </row>
    <row r="17" spans="1:5" x14ac:dyDescent="0.35">
      <c r="A17" s="81" t="s">
        <v>113</v>
      </c>
      <c r="B17" s="31">
        <f>'C.1 Federal Expenditures'!$U$41</f>
        <v>12533208</v>
      </c>
      <c r="C17" s="31">
        <f>'C.2 State Expenditures'!$U$41</f>
        <v>1830184</v>
      </c>
      <c r="D17" s="31">
        <f>'B. Total Expenditures'!$U$41</f>
        <v>14363392</v>
      </c>
      <c r="E17" s="39">
        <f t="shared" si="0"/>
        <v>5.8449790674439235E-2</v>
      </c>
    </row>
    <row r="18" spans="1:5" ht="15.5" x14ac:dyDescent="0.35">
      <c r="A18" s="80" t="s">
        <v>114</v>
      </c>
      <c r="B18" s="31">
        <f>'C.1 Federal Expenditures'!$V$41</f>
        <v>5010095</v>
      </c>
      <c r="C18" s="31">
        <f>'C.2 State Expenditures'!$V$41</f>
        <v>652825</v>
      </c>
      <c r="D18" s="31">
        <f>'B. Total Expenditures'!$V$41</f>
        <v>5662920</v>
      </c>
      <c r="E18" s="39">
        <f t="shared" si="0"/>
        <v>2.3044451380711147E-2</v>
      </c>
    </row>
    <row r="19" spans="1:5" ht="15.5" x14ac:dyDescent="0.35">
      <c r="A19" s="80" t="s">
        <v>79</v>
      </c>
      <c r="B19" s="31">
        <f>'C.1 Federal Expenditures'!$W$41</f>
        <v>4586971</v>
      </c>
      <c r="C19" s="31">
        <f>'C.2 State Expenditures'!$W$41</f>
        <v>18113815</v>
      </c>
      <c r="D19" s="31">
        <f>'B. Total Expenditures'!$W$41</f>
        <v>22700786</v>
      </c>
      <c r="E19" s="39">
        <f t="shared" si="0"/>
        <v>9.2377635439124736E-2</v>
      </c>
    </row>
    <row r="20" spans="1:5" ht="29" x14ac:dyDescent="0.35">
      <c r="A20" s="81" t="s">
        <v>116</v>
      </c>
      <c r="B20" s="31">
        <f>'C.1 Federal Expenditures'!$X$41</f>
        <v>4586971</v>
      </c>
      <c r="C20" s="31">
        <f>'C.2 State Expenditures'!$X$41</f>
        <v>6515272</v>
      </c>
      <c r="D20" s="31">
        <f>'B. Total Expenditures'!$X$41</f>
        <v>11102243</v>
      </c>
      <c r="E20" s="39">
        <f t="shared" si="0"/>
        <v>4.5179006419010098E-2</v>
      </c>
    </row>
    <row r="21" spans="1:5" x14ac:dyDescent="0.35">
      <c r="A21" s="81" t="s">
        <v>115</v>
      </c>
      <c r="B21" s="31">
        <f>'C.1 Federal Expenditures'!$Y$41</f>
        <v>0</v>
      </c>
      <c r="C21" s="31">
        <f>'C.2 State Expenditures'!$Y$41</f>
        <v>11598543</v>
      </c>
      <c r="D21" s="31">
        <f>'B. Total Expenditures'!$Y$41</f>
        <v>11598543</v>
      </c>
      <c r="E21" s="39">
        <f t="shared" si="0"/>
        <v>4.7198629020114638E-2</v>
      </c>
    </row>
    <row r="22" spans="1:5" ht="31" x14ac:dyDescent="0.35">
      <c r="A22" s="80" t="s">
        <v>80</v>
      </c>
      <c r="B22" s="31">
        <f>'C.1 Federal Expenditures'!$Z$41</f>
        <v>0</v>
      </c>
      <c r="C22" s="31">
        <f>'C.2 State Expenditures'!$Z$41</f>
        <v>0</v>
      </c>
      <c r="D22" s="31">
        <f>'B. Total Expenditures'!$Z$41</f>
        <v>0</v>
      </c>
      <c r="E22" s="39">
        <f t="shared" si="0"/>
        <v>0</v>
      </c>
    </row>
    <row r="23" spans="1:5" ht="31" x14ac:dyDescent="0.35">
      <c r="A23" s="80" t="s">
        <v>76</v>
      </c>
      <c r="B23" s="31">
        <f>'C.1 Federal Expenditures'!$AA$41</f>
        <v>0</v>
      </c>
      <c r="C23" s="31">
        <f>'C.2 State Expenditures'!$AA$41</f>
        <v>0</v>
      </c>
      <c r="D23" s="31">
        <f>'B. Total Expenditures'!$AA$41</f>
        <v>0</v>
      </c>
      <c r="E23" s="39">
        <f t="shared" si="0"/>
        <v>0</v>
      </c>
    </row>
    <row r="24" spans="1:5" ht="31" x14ac:dyDescent="0.35">
      <c r="A24" s="80" t="s">
        <v>81</v>
      </c>
      <c r="B24" s="31">
        <f>'C.1 Federal Expenditures'!$AB$41</f>
        <v>0</v>
      </c>
      <c r="C24" s="31">
        <f>'C.2 State Expenditures'!$AB$41</f>
        <v>3380632</v>
      </c>
      <c r="D24" s="31">
        <f>'B. Total Expenditures'!$AB$41</f>
        <v>3380632</v>
      </c>
      <c r="E24" s="39">
        <f t="shared" si="0"/>
        <v>1.375700341168095E-2</v>
      </c>
    </row>
    <row r="25" spans="1:5" ht="15.5" x14ac:dyDescent="0.35">
      <c r="A25" s="80" t="s">
        <v>61</v>
      </c>
      <c r="B25" s="31">
        <f>'C.1 Federal Expenditures'!$AC$41</f>
        <v>0</v>
      </c>
      <c r="C25" s="31">
        <f>'C.2 State Expenditures'!$AC$41</f>
        <v>21792613</v>
      </c>
      <c r="D25" s="31">
        <f>'B. Total Expenditures'!$AC$41</f>
        <v>21792613</v>
      </c>
      <c r="E25" s="39">
        <f t="shared" si="0"/>
        <v>8.8681953963176893E-2</v>
      </c>
    </row>
    <row r="26" spans="1:5" ht="15.5" x14ac:dyDescent="0.35">
      <c r="A26" s="80" t="s">
        <v>117</v>
      </c>
      <c r="B26" s="31">
        <f>'C.1 Federal Expenditures'!$AD$41</f>
        <v>7505466</v>
      </c>
      <c r="C26" s="31">
        <f>'C.2 State Expenditures'!$AD$41</f>
        <v>3611624</v>
      </c>
      <c r="D26" s="31">
        <f>'B. Total Expenditures'!$AD$41</f>
        <v>11117090</v>
      </c>
      <c r="E26" s="39">
        <f t="shared" si="0"/>
        <v>4.5239424183988131E-2</v>
      </c>
    </row>
    <row r="27" spans="1:5" s="8" customFormat="1" ht="15.5" x14ac:dyDescent="0.35">
      <c r="A27" s="80" t="s">
        <v>118</v>
      </c>
      <c r="B27" s="31">
        <f>'C.1 Federal Expenditures'!$AE$41</f>
        <v>0</v>
      </c>
      <c r="C27" s="31">
        <f>'C.2 State Expenditures'!$AE$41</f>
        <v>0</v>
      </c>
      <c r="D27" s="31">
        <f>'B. Total Expenditures'!$AE$41</f>
        <v>0</v>
      </c>
      <c r="E27" s="39">
        <f t="shared" si="0"/>
        <v>0</v>
      </c>
    </row>
    <row r="28" spans="1:5" ht="31" x14ac:dyDescent="0.35">
      <c r="A28" s="80" t="s">
        <v>119</v>
      </c>
      <c r="B28" s="31">
        <f>'C.1 Federal Expenditures'!$AF$41</f>
        <v>0</v>
      </c>
      <c r="C28" s="31">
        <f>'C.2 State Expenditures'!$AF$41</f>
        <v>0</v>
      </c>
      <c r="D28" s="31">
        <f>'B. Total Expenditures'!$AF$41</f>
        <v>0</v>
      </c>
      <c r="E28" s="39">
        <f t="shared" si="0"/>
        <v>0</v>
      </c>
    </row>
    <row r="29" spans="1:5" ht="31" x14ac:dyDescent="0.35">
      <c r="A29" s="80" t="s">
        <v>82</v>
      </c>
      <c r="B29" s="31">
        <f>'C.1 Federal Expenditures'!$AG$41</f>
        <v>0</v>
      </c>
      <c r="C29" s="31">
        <f>'C.2 State Expenditures'!$AG$41</f>
        <v>0</v>
      </c>
      <c r="D29" s="31">
        <f>'B. Total Expenditures'!$AG$41</f>
        <v>0</v>
      </c>
      <c r="E29" s="39">
        <f t="shared" si="0"/>
        <v>0</v>
      </c>
    </row>
    <row r="30" spans="1:5" ht="15.5" x14ac:dyDescent="0.35">
      <c r="A30" s="80" t="s">
        <v>120</v>
      </c>
      <c r="B30" s="31">
        <f>'C.1 Federal Expenditures'!$AH$41</f>
        <v>0</v>
      </c>
      <c r="C30" s="31">
        <f>'C.2 State Expenditures'!$AH$41</f>
        <v>0</v>
      </c>
      <c r="D30" s="31">
        <f>'B. Total Expenditures'!$AH$41</f>
        <v>0</v>
      </c>
      <c r="E30" s="39">
        <f t="shared" si="0"/>
        <v>0</v>
      </c>
    </row>
    <row r="31" spans="1:5" ht="29" x14ac:dyDescent="0.35">
      <c r="A31" s="81" t="s">
        <v>121</v>
      </c>
      <c r="B31" s="31">
        <f>'C.1 Federal Expenditures'!$AI$41</f>
        <v>0</v>
      </c>
      <c r="C31" s="31">
        <f>'C.2 State Expenditures'!$AI$41</f>
        <v>0</v>
      </c>
      <c r="D31" s="31">
        <f>'B. Total Expenditures'!$AI$41</f>
        <v>0</v>
      </c>
      <c r="E31" s="39">
        <f t="shared" si="0"/>
        <v>0</v>
      </c>
    </row>
    <row r="32" spans="1:5" x14ac:dyDescent="0.35">
      <c r="A32" s="81" t="s">
        <v>122</v>
      </c>
      <c r="B32" s="31">
        <f>'C.1 Federal Expenditures'!$AJ$41</f>
        <v>0</v>
      </c>
      <c r="C32" s="31">
        <f>'C.2 State Expenditures'!$AJ$41</f>
        <v>0</v>
      </c>
      <c r="D32" s="31">
        <f>'B. Total Expenditures'!$AJ$41</f>
        <v>0</v>
      </c>
      <c r="E32" s="39">
        <f t="shared" si="0"/>
        <v>0</v>
      </c>
    </row>
    <row r="33" spans="1:5" x14ac:dyDescent="0.35">
      <c r="A33" s="81" t="s">
        <v>123</v>
      </c>
      <c r="B33" s="31">
        <f>'C.1 Federal Expenditures'!$AK$41</f>
        <v>0</v>
      </c>
      <c r="C33" s="31">
        <f>'C.2 State Expenditures'!$AK$41</f>
        <v>0</v>
      </c>
      <c r="D33" s="31">
        <f>'B. Total Expenditures'!$AK$41</f>
        <v>0</v>
      </c>
      <c r="E33" s="39">
        <f t="shared" si="0"/>
        <v>0</v>
      </c>
    </row>
    <row r="34" spans="1:5" ht="15.5" x14ac:dyDescent="0.35">
      <c r="A34" s="80" t="s">
        <v>124</v>
      </c>
      <c r="B34" s="31">
        <f>'C.1 Federal Expenditures'!$AL$41</f>
        <v>0</v>
      </c>
      <c r="C34" s="31">
        <f>'C.2 State Expenditures'!$AL$41</f>
        <v>0</v>
      </c>
      <c r="D34" s="31">
        <f>'B. Total Expenditures'!$AL$41</f>
        <v>0</v>
      </c>
      <c r="E34" s="39">
        <f t="shared" si="0"/>
        <v>0</v>
      </c>
    </row>
    <row r="35" spans="1:5" ht="15.5" x14ac:dyDescent="0.35">
      <c r="A35" s="152" t="s">
        <v>83</v>
      </c>
      <c r="B35" s="153">
        <f>'C.1 Federal Expenditures'!$AM$41</f>
        <v>38033589</v>
      </c>
      <c r="C35" s="153">
        <f>'C.2 State Expenditures'!$AM$41</f>
        <v>24607391</v>
      </c>
      <c r="D35" s="153">
        <f>'B. Total Expenditures'!$AM$41</f>
        <v>62640980</v>
      </c>
      <c r="E35" s="39">
        <f t="shared" si="0"/>
        <v>0.25490860157835521</v>
      </c>
    </row>
    <row r="36" spans="1:5" x14ac:dyDescent="0.35">
      <c r="A36" s="154" t="s">
        <v>125</v>
      </c>
      <c r="B36" s="153">
        <f>'C.1 Federal Expenditures'!$AN$41</f>
        <v>22734212</v>
      </c>
      <c r="C36" s="153">
        <f>'C.2 State Expenditures'!$AN$41</f>
        <v>13732483</v>
      </c>
      <c r="D36" s="153">
        <f>'B. Total Expenditures'!$AN$41</f>
        <v>36466695</v>
      </c>
      <c r="E36" s="39">
        <f t="shared" si="0"/>
        <v>0.14839605361592997</v>
      </c>
    </row>
    <row r="37" spans="1:5" x14ac:dyDescent="0.35">
      <c r="A37" s="154" t="s">
        <v>126</v>
      </c>
      <c r="B37" s="153">
        <f>'C.1 Federal Expenditures'!$AO$41</f>
        <v>15299377</v>
      </c>
      <c r="C37" s="153">
        <f>'C.2 State Expenditures'!$AO$41</f>
        <v>10874908</v>
      </c>
      <c r="D37" s="153">
        <f>'B. Total Expenditures'!$AO$41</f>
        <v>26174285</v>
      </c>
      <c r="E37" s="39">
        <f t="shared" si="0"/>
        <v>0.10651254796242522</v>
      </c>
    </row>
    <row r="38" spans="1:5" x14ac:dyDescent="0.35">
      <c r="A38" s="154" t="s">
        <v>127</v>
      </c>
      <c r="B38" s="153">
        <f>'C.1 Federal Expenditures'!$AP$41</f>
        <v>0</v>
      </c>
      <c r="C38" s="153">
        <f>'C.2 State Expenditures'!$AP$41</f>
        <v>0</v>
      </c>
      <c r="D38" s="153">
        <f>'B. Total Expenditures'!$AP$41</f>
        <v>0</v>
      </c>
      <c r="E38" s="151">
        <f t="shared" si="0"/>
        <v>0</v>
      </c>
    </row>
    <row r="39" spans="1:5" ht="15.5" x14ac:dyDescent="0.35">
      <c r="A39" s="80" t="s">
        <v>77</v>
      </c>
      <c r="B39" s="31">
        <f>'C.1 Federal Expenditures'!$AQ$41</f>
        <v>0</v>
      </c>
      <c r="C39" s="31">
        <f>'C.2 State Expenditures'!$AQ$41</f>
        <v>0</v>
      </c>
      <c r="D39" s="31">
        <f>'B. Total Expenditures'!$AQ$41</f>
        <v>0</v>
      </c>
      <c r="E39" s="39">
        <f t="shared" si="0"/>
        <v>0</v>
      </c>
    </row>
    <row r="40" spans="1:5" ht="15.5" x14ac:dyDescent="0.35">
      <c r="A40" s="73" t="s">
        <v>130</v>
      </c>
      <c r="B40" s="95">
        <f>'C.1 Federal Expenditures'!$AR$41</f>
        <v>154104729</v>
      </c>
      <c r="C40" s="95">
        <f>'C.2 State Expenditures'!$AR$41</f>
        <v>91634252</v>
      </c>
      <c r="D40" s="95">
        <f>'B. Total Expenditures'!$AR$41</f>
        <v>245738981</v>
      </c>
      <c r="E40" s="75">
        <f t="shared" si="0"/>
        <v>1</v>
      </c>
    </row>
    <row r="41" spans="1:5" ht="15.5" x14ac:dyDescent="0.35">
      <c r="A41" s="80" t="s">
        <v>78</v>
      </c>
      <c r="B41" s="31">
        <f>'C.1 Federal Expenditures'!$C$41</f>
        <v>0</v>
      </c>
      <c r="C41" s="94"/>
      <c r="D41" s="31">
        <f>'B. Total Expenditures'!$C$41</f>
        <v>0</v>
      </c>
      <c r="E41" s="39">
        <f t="shared" si="0"/>
        <v>0</v>
      </c>
    </row>
    <row r="42" spans="1:5" ht="15.5" x14ac:dyDescent="0.35">
      <c r="A42" s="80" t="s">
        <v>192</v>
      </c>
      <c r="B42" s="31">
        <f>'C.1 Federal Expenditures'!$D$41</f>
        <v>0</v>
      </c>
      <c r="C42" s="94"/>
      <c r="D42" s="31">
        <f>'B. Total Expenditures'!$D$41</f>
        <v>0</v>
      </c>
      <c r="E42" s="39">
        <f t="shared" si="0"/>
        <v>0</v>
      </c>
    </row>
    <row r="43" spans="1:5" ht="15.5" x14ac:dyDescent="0.35">
      <c r="A43" s="82" t="s">
        <v>101</v>
      </c>
      <c r="B43" s="95">
        <f>B41+B42</f>
        <v>0</v>
      </c>
      <c r="C43" s="97"/>
      <c r="D43" s="95">
        <f>D41+D42</f>
        <v>0</v>
      </c>
      <c r="E43" s="75">
        <f t="shared" si="0"/>
        <v>0</v>
      </c>
    </row>
    <row r="44" spans="1:5" ht="15.5" x14ac:dyDescent="0.35">
      <c r="A44" s="73" t="s">
        <v>59</v>
      </c>
      <c r="B44" s="74">
        <f>SUM(B41,B42, B3,B6,B10,B14,B18,B19,B22,B23,B24,B25,B26,B27,B28,B29,B30,B34,B35, B39)</f>
        <v>154104729</v>
      </c>
      <c r="C44" s="74">
        <f>SUM(C41,C42,C3,C6,C10,C14,C18,C19,C22,C23,C24,C25,C26,C27,C28,C29,C30,C34,C35, C39)</f>
        <v>91634252</v>
      </c>
      <c r="D44" s="74">
        <f>B44+C44</f>
        <v>245738981</v>
      </c>
      <c r="E44" s="75">
        <f t="shared" si="0"/>
        <v>1</v>
      </c>
    </row>
    <row r="45" spans="1:5" ht="15.5" x14ac:dyDescent="0.35">
      <c r="A45" s="80" t="s">
        <v>128</v>
      </c>
      <c r="B45" s="31">
        <f>'C.1 Federal Expenditures'!$AS$41</f>
        <v>0</v>
      </c>
      <c r="C45" s="94"/>
      <c r="D45" s="31">
        <f>'B. Total Expenditures'!$AS$41</f>
        <v>0</v>
      </c>
      <c r="E45" s="96"/>
    </row>
    <row r="46" spans="1:5" ht="15.5" x14ac:dyDescent="0.35">
      <c r="A46" s="80" t="s">
        <v>129</v>
      </c>
      <c r="B46" s="31">
        <f>'C.1 Federal Expenditures'!$AT$41</f>
        <v>45202633</v>
      </c>
      <c r="C46" s="94"/>
      <c r="D46" s="31">
        <f>'B. Total Expenditures'!$AT$41</f>
        <v>45202633</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4">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251</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Expenditures'!$G$42</f>
        <v>126995037</v>
      </c>
      <c r="C3" s="31">
        <f>'C.2 State Expenditures'!$G$42</f>
        <v>3780733</v>
      </c>
      <c r="D3" s="31">
        <f>'B. Total Expenditures'!$G$42</f>
        <v>130775770</v>
      </c>
      <c r="E3" s="39">
        <f t="shared" ref="E3:E44" si="0">D3/($D$44)</f>
        <v>0.11521835260240824</v>
      </c>
    </row>
    <row r="4" spans="1:5" ht="43.5" x14ac:dyDescent="0.35">
      <c r="A4" s="81" t="s">
        <v>103</v>
      </c>
      <c r="B4" s="31">
        <f>'C.1 Federal Expenditures'!$H$42</f>
        <v>126995037</v>
      </c>
      <c r="C4" s="31">
        <f>'C.2 State Expenditures'!$H$42</f>
        <v>3780733</v>
      </c>
      <c r="D4" s="31">
        <f>'B. Total Expenditures'!$H$42</f>
        <v>130775770</v>
      </c>
      <c r="E4" s="39">
        <f t="shared" si="0"/>
        <v>0.11521835260240824</v>
      </c>
    </row>
    <row r="5" spans="1:5" ht="43.5" x14ac:dyDescent="0.35">
      <c r="A5" s="81" t="s">
        <v>102</v>
      </c>
      <c r="B5" s="31">
        <f>'C.1 Federal Expenditures'!$I$42</f>
        <v>0</v>
      </c>
      <c r="C5" s="31">
        <f>'C.2 State Expenditures'!$I$42</f>
        <v>0</v>
      </c>
      <c r="D5" s="31">
        <f>'B. Total Expenditures'!$I$42</f>
        <v>0</v>
      </c>
      <c r="E5" s="39">
        <f t="shared" si="0"/>
        <v>0</v>
      </c>
    </row>
    <row r="6" spans="1:5" ht="31" x14ac:dyDescent="0.35">
      <c r="A6" s="80" t="s">
        <v>75</v>
      </c>
      <c r="B6" s="31">
        <f>'C.1 Federal Expenditures'!$J$42</f>
        <v>0</v>
      </c>
      <c r="C6" s="94"/>
      <c r="D6" s="31">
        <f>'B. Total Expenditures'!$J$42</f>
        <v>0</v>
      </c>
      <c r="E6" s="39">
        <f t="shared" si="0"/>
        <v>0</v>
      </c>
    </row>
    <row r="7" spans="1:5" x14ac:dyDescent="0.35">
      <c r="A7" s="81" t="s">
        <v>104</v>
      </c>
      <c r="B7" s="31">
        <f>'C.1 Federal Expenditures'!$K$42</f>
        <v>0</v>
      </c>
      <c r="C7" s="94"/>
      <c r="D7" s="31">
        <f>'B. Total Expenditures'!$K$42</f>
        <v>0</v>
      </c>
      <c r="E7" s="39">
        <f t="shared" si="0"/>
        <v>0</v>
      </c>
    </row>
    <row r="8" spans="1:5" x14ac:dyDescent="0.35">
      <c r="A8" s="81" t="s">
        <v>105</v>
      </c>
      <c r="B8" s="31">
        <f>'C.1 Federal Expenditures'!$L$42</f>
        <v>0</v>
      </c>
      <c r="C8" s="94"/>
      <c r="D8" s="31">
        <f>'B. Total Expenditures'!$L$42</f>
        <v>0</v>
      </c>
      <c r="E8" s="39">
        <f t="shared" si="0"/>
        <v>0</v>
      </c>
    </row>
    <row r="9" spans="1:5" ht="29" x14ac:dyDescent="0.35">
      <c r="A9" s="81" t="s">
        <v>106</v>
      </c>
      <c r="B9" s="31">
        <f>'C.1 Federal Expenditures'!$M$42</f>
        <v>0</v>
      </c>
      <c r="C9" s="94"/>
      <c r="D9" s="31">
        <f>'B. Total Expenditures'!$M$42</f>
        <v>0</v>
      </c>
      <c r="E9" s="39">
        <f t="shared" si="0"/>
        <v>0</v>
      </c>
    </row>
    <row r="10" spans="1:5" ht="31" x14ac:dyDescent="0.35">
      <c r="A10" s="80" t="s">
        <v>74</v>
      </c>
      <c r="B10" s="31">
        <f>'C.1 Federal Expenditures'!$N$42</f>
        <v>58367362</v>
      </c>
      <c r="C10" s="94"/>
      <c r="D10" s="31">
        <f>'B. Total Expenditures'!$N$42</f>
        <v>58367362</v>
      </c>
      <c r="E10" s="39">
        <f t="shared" si="0"/>
        <v>5.1423832529438773E-2</v>
      </c>
    </row>
    <row r="11" spans="1:5" x14ac:dyDescent="0.35">
      <c r="A11" s="81" t="s">
        <v>107</v>
      </c>
      <c r="B11" s="31">
        <f>'C.1 Federal Expenditures'!$O$42</f>
        <v>0</v>
      </c>
      <c r="C11" s="94"/>
      <c r="D11" s="31">
        <f>'B. Total Expenditures'!$O$42</f>
        <v>0</v>
      </c>
      <c r="E11" s="39">
        <f t="shared" si="0"/>
        <v>0</v>
      </c>
    </row>
    <row r="12" spans="1:5" x14ac:dyDescent="0.35">
      <c r="A12" s="81" t="s">
        <v>108</v>
      </c>
      <c r="B12" s="31">
        <f>'C.1 Federal Expenditures'!$P$42</f>
        <v>57766331</v>
      </c>
      <c r="C12" s="94"/>
      <c r="D12" s="31">
        <f>'B. Total Expenditures'!$P$42</f>
        <v>57766331</v>
      </c>
      <c r="E12" s="39">
        <f t="shared" si="0"/>
        <v>5.0894301702107549E-2</v>
      </c>
    </row>
    <row r="13" spans="1:5" ht="29" x14ac:dyDescent="0.35">
      <c r="A13" s="81" t="s">
        <v>109</v>
      </c>
      <c r="B13" s="31">
        <f>'C.1 Federal Expenditures'!$Q$42</f>
        <v>601031</v>
      </c>
      <c r="C13" s="94"/>
      <c r="D13" s="31">
        <f>'B. Total Expenditures'!$Q$42</f>
        <v>601031</v>
      </c>
      <c r="E13" s="39">
        <f t="shared" si="0"/>
        <v>5.2953082733122518E-4</v>
      </c>
    </row>
    <row r="14" spans="1:5" ht="31" x14ac:dyDescent="0.35">
      <c r="A14" s="80" t="s">
        <v>110</v>
      </c>
      <c r="B14" s="31">
        <f>'C.1 Federal Expenditures'!$R$42</f>
        <v>82353601</v>
      </c>
      <c r="C14" s="31">
        <f>'C.2 State Expenditures'!$R$42</f>
        <v>4599204</v>
      </c>
      <c r="D14" s="31">
        <f>'B. Total Expenditures'!$R$42</f>
        <v>86952805</v>
      </c>
      <c r="E14" s="39">
        <f t="shared" si="0"/>
        <v>7.660867870446067E-2</v>
      </c>
    </row>
    <row r="15" spans="1:5" x14ac:dyDescent="0.35">
      <c r="A15" s="81" t="s">
        <v>111</v>
      </c>
      <c r="B15" s="31">
        <f>'C.1 Federal Expenditures'!$S$42</f>
        <v>0</v>
      </c>
      <c r="C15" s="31">
        <f>'C.2 State Expenditures'!$S$42</f>
        <v>0</v>
      </c>
      <c r="D15" s="31">
        <f>'B. Total Expenditures'!$S$42</f>
        <v>0</v>
      </c>
      <c r="E15" s="39">
        <f t="shared" si="0"/>
        <v>0</v>
      </c>
    </row>
    <row r="16" spans="1:5" x14ac:dyDescent="0.35">
      <c r="A16" s="81" t="s">
        <v>112</v>
      </c>
      <c r="B16" s="31">
        <f>'C.1 Federal Expenditures'!$T$42</f>
        <v>1645754</v>
      </c>
      <c r="C16" s="31">
        <f>'C.2 State Expenditures'!$T$42</f>
        <v>0</v>
      </c>
      <c r="D16" s="31">
        <f>'B. Total Expenditures'!$T$42</f>
        <v>1645754</v>
      </c>
      <c r="E16" s="39">
        <f t="shared" si="0"/>
        <v>1.4499709286270978E-3</v>
      </c>
    </row>
    <row r="17" spans="1:5" x14ac:dyDescent="0.35">
      <c r="A17" s="81" t="s">
        <v>113</v>
      </c>
      <c r="B17" s="31">
        <f>'C.1 Federal Expenditures'!$U$42</f>
        <v>80707847</v>
      </c>
      <c r="C17" s="31">
        <f>'C.2 State Expenditures'!$U$42</f>
        <v>4599204</v>
      </c>
      <c r="D17" s="31">
        <f>'B. Total Expenditures'!$U$42</f>
        <v>85307051</v>
      </c>
      <c r="E17" s="39">
        <f t="shared" si="0"/>
        <v>7.5158707775833569E-2</v>
      </c>
    </row>
    <row r="18" spans="1:5" ht="15.5" x14ac:dyDescent="0.35">
      <c r="A18" s="80" t="s">
        <v>114</v>
      </c>
      <c r="B18" s="31">
        <f>'C.1 Federal Expenditures'!$V$42</f>
        <v>2237358</v>
      </c>
      <c r="C18" s="31">
        <f>'C.2 State Expenditures'!$V$42</f>
        <v>5197</v>
      </c>
      <c r="D18" s="31">
        <f>'B. Total Expenditures'!$V$42</f>
        <v>2242555</v>
      </c>
      <c r="E18" s="39">
        <f t="shared" si="0"/>
        <v>1.9757749674904884E-3</v>
      </c>
    </row>
    <row r="19" spans="1:5" ht="15.5" x14ac:dyDescent="0.35">
      <c r="A19" s="80" t="s">
        <v>79</v>
      </c>
      <c r="B19" s="31">
        <f>'C.1 Federal Expenditures'!$W$42</f>
        <v>125128809</v>
      </c>
      <c r="C19" s="31">
        <f>'C.2 State Expenditures'!$W$42</f>
        <v>392593715</v>
      </c>
      <c r="D19" s="31">
        <f>'B. Total Expenditures'!$W$42</f>
        <v>517722524</v>
      </c>
      <c r="E19" s="39">
        <f t="shared" si="0"/>
        <v>0.45613293900269725</v>
      </c>
    </row>
    <row r="20" spans="1:5" ht="29" x14ac:dyDescent="0.35">
      <c r="A20" s="81" t="s">
        <v>116</v>
      </c>
      <c r="B20" s="31">
        <f>'C.1 Federal Expenditures'!$X$42</f>
        <v>125128809</v>
      </c>
      <c r="C20" s="31">
        <f>'C.2 State Expenditures'!$X$42</f>
        <v>173248608</v>
      </c>
      <c r="D20" s="31">
        <f>'B. Total Expenditures'!$X$42</f>
        <v>298377417</v>
      </c>
      <c r="E20" s="39">
        <f t="shared" si="0"/>
        <v>0.2628816824439405</v>
      </c>
    </row>
    <row r="21" spans="1:5" x14ac:dyDescent="0.35">
      <c r="A21" s="81" t="s">
        <v>115</v>
      </c>
      <c r="B21" s="31">
        <f>'C.1 Federal Expenditures'!$Y$42</f>
        <v>0</v>
      </c>
      <c r="C21" s="31">
        <f>'C.2 State Expenditures'!$Y$42</f>
        <v>219345107</v>
      </c>
      <c r="D21" s="31">
        <f>'B. Total Expenditures'!$Y$42</f>
        <v>219345107</v>
      </c>
      <c r="E21" s="39">
        <f t="shared" si="0"/>
        <v>0.19325125655875675</v>
      </c>
    </row>
    <row r="22" spans="1:5" ht="31" x14ac:dyDescent="0.35">
      <c r="A22" s="80" t="s">
        <v>80</v>
      </c>
      <c r="B22" s="31">
        <f>'C.1 Federal Expenditures'!$Z$42</f>
        <v>0</v>
      </c>
      <c r="C22" s="31">
        <f>'C.2 State Expenditures'!$Z$42</f>
        <v>0</v>
      </c>
      <c r="D22" s="31">
        <f>'B. Total Expenditures'!$Z$42</f>
        <v>0</v>
      </c>
      <c r="E22" s="39">
        <f t="shared" si="0"/>
        <v>0</v>
      </c>
    </row>
    <row r="23" spans="1:5" ht="31" x14ac:dyDescent="0.35">
      <c r="A23" s="80" t="s">
        <v>76</v>
      </c>
      <c r="B23" s="31">
        <f>'C.1 Federal Expenditures'!$AA$42</f>
        <v>0</v>
      </c>
      <c r="C23" s="31">
        <f>'C.2 State Expenditures'!$AA$42</f>
        <v>0</v>
      </c>
      <c r="D23" s="31">
        <f>'B. Total Expenditures'!$AA$42</f>
        <v>0</v>
      </c>
      <c r="E23" s="39">
        <f t="shared" si="0"/>
        <v>0</v>
      </c>
    </row>
    <row r="24" spans="1:5" ht="31" x14ac:dyDescent="0.35">
      <c r="A24" s="80" t="s">
        <v>81</v>
      </c>
      <c r="B24" s="31">
        <f>'C.1 Federal Expenditures'!$AB$42</f>
        <v>0</v>
      </c>
      <c r="C24" s="31">
        <f>'C.2 State Expenditures'!$AB$42</f>
        <v>0</v>
      </c>
      <c r="D24" s="31">
        <f>'B. Total Expenditures'!$AB$42</f>
        <v>0</v>
      </c>
      <c r="E24" s="39">
        <f t="shared" si="0"/>
        <v>0</v>
      </c>
    </row>
    <row r="25" spans="1:5" ht="15.5" x14ac:dyDescent="0.35">
      <c r="A25" s="80" t="s">
        <v>61</v>
      </c>
      <c r="B25" s="31">
        <f>'C.1 Federal Expenditures'!$AC$42</f>
        <v>8817282</v>
      </c>
      <c r="C25" s="31">
        <f>'C.2 State Expenditures'!$AC$42</f>
        <v>432425</v>
      </c>
      <c r="D25" s="31">
        <f>'B. Total Expenditures'!$AC$42</f>
        <v>9249707</v>
      </c>
      <c r="E25" s="39">
        <f t="shared" si="0"/>
        <v>8.1493383873401295E-3</v>
      </c>
    </row>
    <row r="26" spans="1:5" ht="15.5" x14ac:dyDescent="0.35">
      <c r="A26" s="80" t="s">
        <v>117</v>
      </c>
      <c r="B26" s="31">
        <f>'C.1 Federal Expenditures'!$AD$42</f>
        <v>0</v>
      </c>
      <c r="C26" s="31">
        <f>'C.2 State Expenditures'!$AD$42</f>
        <v>0</v>
      </c>
      <c r="D26" s="31">
        <f>'B. Total Expenditures'!$AD$42</f>
        <v>0</v>
      </c>
      <c r="E26" s="39">
        <f t="shared" si="0"/>
        <v>0</v>
      </c>
    </row>
    <row r="27" spans="1:5" s="8" customFormat="1" ht="15.5" x14ac:dyDescent="0.35">
      <c r="A27" s="80" t="s">
        <v>118</v>
      </c>
      <c r="B27" s="31">
        <f>'C.1 Federal Expenditures'!$AE$42</f>
        <v>0</v>
      </c>
      <c r="C27" s="31">
        <f>'C.2 State Expenditures'!$AE$42</f>
        <v>0</v>
      </c>
      <c r="D27" s="31">
        <f>'B. Total Expenditures'!$AE$42</f>
        <v>0</v>
      </c>
      <c r="E27" s="39">
        <f t="shared" si="0"/>
        <v>0</v>
      </c>
    </row>
    <row r="28" spans="1:5" ht="31" x14ac:dyDescent="0.35">
      <c r="A28" s="80" t="s">
        <v>119</v>
      </c>
      <c r="B28" s="31">
        <f>'C.1 Federal Expenditures'!$AF$42</f>
        <v>37360010</v>
      </c>
      <c r="C28" s="31">
        <f>'C.2 State Expenditures'!$AF$42</f>
        <v>0</v>
      </c>
      <c r="D28" s="31">
        <f>'B. Total Expenditures'!$AF$42</f>
        <v>37360010</v>
      </c>
      <c r="E28" s="39">
        <f t="shared" si="0"/>
        <v>3.2915568422265819E-2</v>
      </c>
    </row>
    <row r="29" spans="1:5" ht="31" x14ac:dyDescent="0.35">
      <c r="A29" s="80" t="s">
        <v>82</v>
      </c>
      <c r="B29" s="31">
        <f>'C.1 Federal Expenditures'!$AG$42</f>
        <v>2332500</v>
      </c>
      <c r="C29" s="31">
        <f>'C.2 State Expenditures'!$AG$42</f>
        <v>0</v>
      </c>
      <c r="D29" s="31">
        <f>'B. Total Expenditures'!$AG$42</f>
        <v>2332500</v>
      </c>
      <c r="E29" s="39">
        <f t="shared" si="0"/>
        <v>2.0550198820860868E-3</v>
      </c>
    </row>
    <row r="30" spans="1:5" ht="15.5" x14ac:dyDescent="0.35">
      <c r="A30" s="80" t="s">
        <v>120</v>
      </c>
      <c r="B30" s="31">
        <f>'C.1 Federal Expenditures'!$AH$42</f>
        <v>0</v>
      </c>
      <c r="C30" s="31">
        <f>'C.2 State Expenditures'!$AH$42</f>
        <v>0</v>
      </c>
      <c r="D30" s="31">
        <f>'B. Total Expenditures'!$AH$42</f>
        <v>0</v>
      </c>
      <c r="E30" s="39">
        <f t="shared" si="0"/>
        <v>0</v>
      </c>
    </row>
    <row r="31" spans="1:5" ht="29" x14ac:dyDescent="0.35">
      <c r="A31" s="81" t="s">
        <v>121</v>
      </c>
      <c r="B31" s="31">
        <f>'C.1 Federal Expenditures'!$AI$42</f>
        <v>0</v>
      </c>
      <c r="C31" s="31">
        <f>'C.2 State Expenditures'!$AI$42</f>
        <v>0</v>
      </c>
      <c r="D31" s="31">
        <f>'B. Total Expenditures'!$AI$42</f>
        <v>0</v>
      </c>
      <c r="E31" s="39">
        <f t="shared" si="0"/>
        <v>0</v>
      </c>
    </row>
    <row r="32" spans="1:5" x14ac:dyDescent="0.35">
      <c r="A32" s="81" t="s">
        <v>122</v>
      </c>
      <c r="B32" s="31">
        <f>'C.1 Federal Expenditures'!$AJ$42</f>
        <v>0</v>
      </c>
      <c r="C32" s="31">
        <f>'C.2 State Expenditures'!$AJ$42</f>
        <v>0</v>
      </c>
      <c r="D32" s="31">
        <f>'B. Total Expenditures'!$AJ$42</f>
        <v>0</v>
      </c>
      <c r="E32" s="39">
        <f t="shared" si="0"/>
        <v>0</v>
      </c>
    </row>
    <row r="33" spans="1:5" x14ac:dyDescent="0.35">
      <c r="A33" s="81" t="s">
        <v>123</v>
      </c>
      <c r="B33" s="31">
        <f>'C.1 Federal Expenditures'!$AK$42</f>
        <v>0</v>
      </c>
      <c r="C33" s="31">
        <f>'C.2 State Expenditures'!$AK$42</f>
        <v>0</v>
      </c>
      <c r="D33" s="31">
        <f>'B. Total Expenditures'!$AK$42</f>
        <v>0</v>
      </c>
      <c r="E33" s="39">
        <f t="shared" si="0"/>
        <v>0</v>
      </c>
    </row>
    <row r="34" spans="1:5" ht="15.5" x14ac:dyDescent="0.35">
      <c r="A34" s="80" t="s">
        <v>124</v>
      </c>
      <c r="B34" s="31">
        <f>'C.1 Federal Expenditures'!$AL$42</f>
        <v>0</v>
      </c>
      <c r="C34" s="31">
        <f>'C.2 State Expenditures'!$AL$42</f>
        <v>12110264</v>
      </c>
      <c r="D34" s="31">
        <f>'B. Total Expenditures'!$AL$42</f>
        <v>12110264</v>
      </c>
      <c r="E34" s="39">
        <f t="shared" si="0"/>
        <v>1.0669596268943787E-2</v>
      </c>
    </row>
    <row r="35" spans="1:5" ht="15.5" x14ac:dyDescent="0.35">
      <c r="A35" s="80" t="s">
        <v>83</v>
      </c>
      <c r="B35" s="31">
        <f>'C.1 Federal Expenditures'!$AM$42</f>
        <v>55939565</v>
      </c>
      <c r="C35" s="31">
        <f>'C.2 State Expenditures'!$AM$42</f>
        <v>6845453</v>
      </c>
      <c r="D35" s="31">
        <f>'B. Total Expenditures'!$AM$42</f>
        <v>62785018</v>
      </c>
      <c r="E35" s="39">
        <f t="shared" si="0"/>
        <v>5.5315952963401006E-2</v>
      </c>
    </row>
    <row r="36" spans="1:5" x14ac:dyDescent="0.35">
      <c r="A36" s="81" t="s">
        <v>125</v>
      </c>
      <c r="B36" s="31">
        <f>'C.1 Federal Expenditures'!$AN$42</f>
        <v>46988859</v>
      </c>
      <c r="C36" s="31">
        <f>'C.2 State Expenditures'!$AN$42</f>
        <v>5056221</v>
      </c>
      <c r="D36" s="31">
        <f>'B. Total Expenditures'!$AN$42</f>
        <v>52045080</v>
      </c>
      <c r="E36" s="39">
        <f t="shared" si="0"/>
        <v>4.5853665236767829E-2</v>
      </c>
    </row>
    <row r="37" spans="1:5" x14ac:dyDescent="0.35">
      <c r="A37" s="81" t="s">
        <v>126</v>
      </c>
      <c r="B37" s="31">
        <f>'C.1 Federal Expenditures'!$AO$42</f>
        <v>0</v>
      </c>
      <c r="C37" s="31">
        <f>'C.2 State Expenditures'!$AO$42</f>
        <v>0</v>
      </c>
      <c r="D37" s="31">
        <f>'B. Total Expenditures'!$AO$42</f>
        <v>0</v>
      </c>
      <c r="E37" s="39">
        <f t="shared" si="0"/>
        <v>0</v>
      </c>
    </row>
    <row r="38" spans="1:5" x14ac:dyDescent="0.35">
      <c r="A38" s="81" t="s">
        <v>127</v>
      </c>
      <c r="B38" s="31">
        <f>'C.1 Federal Expenditures'!$AP$42</f>
        <v>8950706</v>
      </c>
      <c r="C38" s="31">
        <f>'C.2 State Expenditures'!$AP$42</f>
        <v>1789232</v>
      </c>
      <c r="D38" s="31">
        <f>'B. Total Expenditures'!$AP$42</f>
        <v>10739938</v>
      </c>
      <c r="E38" s="39">
        <f t="shared" si="0"/>
        <v>9.462287726633177E-3</v>
      </c>
    </row>
    <row r="39" spans="1:5" ht="15.5" x14ac:dyDescent="0.35">
      <c r="A39" s="80" t="s">
        <v>77</v>
      </c>
      <c r="B39" s="31">
        <f>'C.1 Federal Expenditures'!$AQ$42</f>
        <v>0</v>
      </c>
      <c r="C39" s="31">
        <f>'C.2 State Expenditures'!$AQ$42</f>
        <v>0</v>
      </c>
      <c r="D39" s="31">
        <f>'B. Total Expenditures'!$AQ$42</f>
        <v>0</v>
      </c>
      <c r="E39" s="39">
        <f t="shared" si="0"/>
        <v>0</v>
      </c>
    </row>
    <row r="40" spans="1:5" ht="15.5" x14ac:dyDescent="0.35">
      <c r="A40" s="73" t="s">
        <v>130</v>
      </c>
      <c r="B40" s="95">
        <f>'C.1 Federal Expenditures'!$AR$42</f>
        <v>499531524</v>
      </c>
      <c r="C40" s="95">
        <f>'C.2 State Expenditures'!$AR$42</f>
        <v>420366991</v>
      </c>
      <c r="D40" s="95">
        <f>'B. Total Expenditures'!$AR$42</f>
        <v>919898515</v>
      </c>
      <c r="E40" s="75">
        <f t="shared" si="0"/>
        <v>0.81046505373053224</v>
      </c>
    </row>
    <row r="41" spans="1:5" ht="15.5" x14ac:dyDescent="0.35">
      <c r="A41" s="80" t="s">
        <v>78</v>
      </c>
      <c r="B41" s="31">
        <f>'C.1 Federal Expenditures'!$C$42</f>
        <v>184150000</v>
      </c>
      <c r="C41" s="94"/>
      <c r="D41" s="31">
        <f>'B. Total Expenditures'!$C$42</f>
        <v>184150000</v>
      </c>
      <c r="E41" s="39">
        <f t="shared" si="0"/>
        <v>0.16224304878291657</v>
      </c>
    </row>
    <row r="42" spans="1:5" ht="15.5" x14ac:dyDescent="0.35">
      <c r="A42" s="80" t="s">
        <v>192</v>
      </c>
      <c r="B42" s="31">
        <f>'C.1 Federal Expenditures'!$D$42</f>
        <v>30977000</v>
      </c>
      <c r="C42" s="94"/>
      <c r="D42" s="31">
        <f>'B. Total Expenditures'!$D$42</f>
        <v>30977000</v>
      </c>
      <c r="E42" s="39">
        <f t="shared" si="0"/>
        <v>2.7291897486551215E-2</v>
      </c>
    </row>
    <row r="43" spans="1:5" ht="15.5" x14ac:dyDescent="0.35">
      <c r="A43" s="82" t="s">
        <v>101</v>
      </c>
      <c r="B43" s="95">
        <f>B41+B42</f>
        <v>215127000</v>
      </c>
      <c r="C43" s="97"/>
      <c r="D43" s="95">
        <f>D41+D42</f>
        <v>215127000</v>
      </c>
      <c r="E43" s="75">
        <f t="shared" si="0"/>
        <v>0.18953494626946779</v>
      </c>
    </row>
    <row r="44" spans="1:5" ht="15.5" x14ac:dyDescent="0.35">
      <c r="A44" s="73" t="s">
        <v>59</v>
      </c>
      <c r="B44" s="74">
        <f>SUM(B41,B42, B3,B6,B10,B14,B18,B19,B22,B23,B24,B25,B26,B27,B28,B29,B30,B34,B35, B39)</f>
        <v>714658524</v>
      </c>
      <c r="C44" s="74">
        <f>SUM(C41,C42,C3,C6,C10,C14,C18,C19,C22,C23,C24,C25,C26,C27,C28,C29,C30,C34,C35, C39)</f>
        <v>420366991</v>
      </c>
      <c r="D44" s="74">
        <f>B44+C44</f>
        <v>1135025515</v>
      </c>
      <c r="E44" s="75">
        <f t="shared" si="0"/>
        <v>1</v>
      </c>
    </row>
    <row r="45" spans="1:5" ht="15.5" x14ac:dyDescent="0.35">
      <c r="A45" s="80" t="s">
        <v>128</v>
      </c>
      <c r="B45" s="31">
        <f>'C.1 Federal Expenditures'!$AS$42</f>
        <v>88074551</v>
      </c>
      <c r="C45" s="94"/>
      <c r="D45" s="31">
        <f>'B. Total Expenditures'!$AS$42</f>
        <v>88074551</v>
      </c>
      <c r="E45" s="96"/>
    </row>
    <row r="46" spans="1:5" ht="15.5" x14ac:dyDescent="0.35">
      <c r="A46" s="80" t="s">
        <v>129</v>
      </c>
      <c r="B46" s="31">
        <f>'C.1 Federal Expenditures'!$AT$42</f>
        <v>410984754</v>
      </c>
      <c r="C46" s="94"/>
      <c r="D46" s="31">
        <f>'B. Total Expenditures'!$AT$42</f>
        <v>410984754</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5">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250</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Expenditures'!$G$43</f>
        <v>18797344</v>
      </c>
      <c r="C3" s="31">
        <f>'C.2 State Expenditures'!$G$43</f>
        <v>2882126</v>
      </c>
      <c r="D3" s="31">
        <f>'B. Total Expenditures'!$G$43</f>
        <v>21679470</v>
      </c>
      <c r="E3" s="39">
        <f t="shared" ref="E3:E44" si="0">D3/($D$44)</f>
        <v>0.1401713603151005</v>
      </c>
    </row>
    <row r="4" spans="1:5" ht="43.5" x14ac:dyDescent="0.35">
      <c r="A4" s="81" t="s">
        <v>103</v>
      </c>
      <c r="B4" s="31">
        <f>'C.1 Federal Expenditures'!$H$43</f>
        <v>18797344</v>
      </c>
      <c r="C4" s="31">
        <f>'C.2 State Expenditures'!$H$43</f>
        <v>2882126</v>
      </c>
      <c r="D4" s="31">
        <f>'B. Total Expenditures'!$H$43</f>
        <v>21679470</v>
      </c>
      <c r="E4" s="39">
        <f t="shared" si="0"/>
        <v>0.1401713603151005</v>
      </c>
    </row>
    <row r="5" spans="1:5" ht="43.5" x14ac:dyDescent="0.35">
      <c r="A5" s="81" t="s">
        <v>102</v>
      </c>
      <c r="B5" s="31">
        <f>'C.1 Federal Expenditures'!$I$43</f>
        <v>0</v>
      </c>
      <c r="C5" s="31">
        <f>'C.2 State Expenditures'!$I$43</f>
        <v>0</v>
      </c>
      <c r="D5" s="31">
        <f>'B. Total Expenditures'!$I$43</f>
        <v>0</v>
      </c>
      <c r="E5" s="39">
        <f t="shared" si="0"/>
        <v>0</v>
      </c>
    </row>
    <row r="6" spans="1:5" ht="31" x14ac:dyDescent="0.35">
      <c r="A6" s="80" t="s">
        <v>75</v>
      </c>
      <c r="B6" s="31">
        <f>'C.1 Federal Expenditures'!$J$43</f>
        <v>0</v>
      </c>
      <c r="C6" s="94"/>
      <c r="D6" s="31">
        <f>'B. Total Expenditures'!$J$43</f>
        <v>0</v>
      </c>
      <c r="E6" s="39">
        <f t="shared" si="0"/>
        <v>0</v>
      </c>
    </row>
    <row r="7" spans="1:5" x14ac:dyDescent="0.35">
      <c r="A7" s="81" t="s">
        <v>104</v>
      </c>
      <c r="B7" s="31">
        <f>'C.1 Federal Expenditures'!$K$43</f>
        <v>0</v>
      </c>
      <c r="C7" s="94"/>
      <c r="D7" s="31">
        <f>'B. Total Expenditures'!$K$43</f>
        <v>0</v>
      </c>
      <c r="E7" s="39">
        <f t="shared" si="0"/>
        <v>0</v>
      </c>
    </row>
    <row r="8" spans="1:5" x14ac:dyDescent="0.35">
      <c r="A8" s="81" t="s">
        <v>105</v>
      </c>
      <c r="B8" s="31">
        <f>'C.1 Federal Expenditures'!$L$43</f>
        <v>0</v>
      </c>
      <c r="C8" s="94"/>
      <c r="D8" s="31">
        <f>'B. Total Expenditures'!$L$43</f>
        <v>0</v>
      </c>
      <c r="E8" s="39">
        <f t="shared" si="0"/>
        <v>0</v>
      </c>
    </row>
    <row r="9" spans="1:5" ht="29" x14ac:dyDescent="0.35">
      <c r="A9" s="81" t="s">
        <v>106</v>
      </c>
      <c r="B9" s="31">
        <f>'C.1 Federal Expenditures'!$M$43</f>
        <v>0</v>
      </c>
      <c r="C9" s="94"/>
      <c r="D9" s="31">
        <f>'B. Total Expenditures'!$M$43</f>
        <v>0</v>
      </c>
      <c r="E9" s="39">
        <f t="shared" si="0"/>
        <v>0</v>
      </c>
    </row>
    <row r="10" spans="1:5" ht="31" x14ac:dyDescent="0.35">
      <c r="A10" s="80" t="s">
        <v>74</v>
      </c>
      <c r="B10" s="31">
        <f>'C.1 Federal Expenditures'!$N$43</f>
        <v>0</v>
      </c>
      <c r="C10" s="94"/>
      <c r="D10" s="31">
        <f>'B. Total Expenditures'!$N$43</f>
        <v>0</v>
      </c>
      <c r="E10" s="39">
        <f t="shared" si="0"/>
        <v>0</v>
      </c>
    </row>
    <row r="11" spans="1:5" x14ac:dyDescent="0.35">
      <c r="A11" s="81" t="s">
        <v>107</v>
      </c>
      <c r="B11" s="31">
        <f>'C.1 Federal Expenditures'!$O$43</f>
        <v>0</v>
      </c>
      <c r="C11" s="94"/>
      <c r="D11" s="31">
        <f>'B. Total Expenditures'!$O$43</f>
        <v>0</v>
      </c>
      <c r="E11" s="39">
        <f t="shared" si="0"/>
        <v>0</v>
      </c>
    </row>
    <row r="12" spans="1:5" x14ac:dyDescent="0.35">
      <c r="A12" s="81" t="s">
        <v>108</v>
      </c>
      <c r="B12" s="31">
        <f>'C.1 Federal Expenditures'!$P$43</f>
        <v>0</v>
      </c>
      <c r="C12" s="94"/>
      <c r="D12" s="31">
        <f>'B. Total Expenditures'!$P$43</f>
        <v>0</v>
      </c>
      <c r="E12" s="39">
        <f t="shared" si="0"/>
        <v>0</v>
      </c>
    </row>
    <row r="13" spans="1:5" ht="29" x14ac:dyDescent="0.35">
      <c r="A13" s="81" t="s">
        <v>109</v>
      </c>
      <c r="B13" s="31">
        <f>'C.1 Federal Expenditures'!$Q$43</f>
        <v>0</v>
      </c>
      <c r="C13" s="94"/>
      <c r="D13" s="31">
        <f>'B. Total Expenditures'!$Q$43</f>
        <v>0</v>
      </c>
      <c r="E13" s="39">
        <f t="shared" si="0"/>
        <v>0</v>
      </c>
    </row>
    <row r="14" spans="1:5" ht="31" x14ac:dyDescent="0.35">
      <c r="A14" s="80" t="s">
        <v>110</v>
      </c>
      <c r="B14" s="31">
        <f>'C.1 Federal Expenditures'!$R$43</f>
        <v>8632861</v>
      </c>
      <c r="C14" s="31">
        <f>'C.2 State Expenditures'!$R$43</f>
        <v>1264200</v>
      </c>
      <c r="D14" s="31">
        <f>'B. Total Expenditures'!$R$43</f>
        <v>9897061</v>
      </c>
      <c r="E14" s="39">
        <f t="shared" si="0"/>
        <v>6.3990701963264271E-2</v>
      </c>
    </row>
    <row r="15" spans="1:5" x14ac:dyDescent="0.35">
      <c r="A15" s="81" t="s">
        <v>111</v>
      </c>
      <c r="B15" s="31">
        <f>'C.1 Federal Expenditures'!$S$43</f>
        <v>0</v>
      </c>
      <c r="C15" s="31">
        <f>'C.2 State Expenditures'!$S$43</f>
        <v>0</v>
      </c>
      <c r="D15" s="31">
        <f>'B. Total Expenditures'!$S$43</f>
        <v>0</v>
      </c>
      <c r="E15" s="39">
        <f t="shared" si="0"/>
        <v>0</v>
      </c>
    </row>
    <row r="16" spans="1:5" x14ac:dyDescent="0.35">
      <c r="A16" s="81" t="s">
        <v>112</v>
      </c>
      <c r="B16" s="31">
        <f>'C.1 Federal Expenditures'!$T$43</f>
        <v>0</v>
      </c>
      <c r="C16" s="31">
        <f>'C.2 State Expenditures'!$T$43</f>
        <v>0</v>
      </c>
      <c r="D16" s="31">
        <f>'B. Total Expenditures'!$T$43</f>
        <v>0</v>
      </c>
      <c r="E16" s="39">
        <f t="shared" si="0"/>
        <v>0</v>
      </c>
    </row>
    <row r="17" spans="1:5" x14ac:dyDescent="0.35">
      <c r="A17" s="81" t="s">
        <v>113</v>
      </c>
      <c r="B17" s="31">
        <f>'C.1 Federal Expenditures'!$U$43</f>
        <v>8632861</v>
      </c>
      <c r="C17" s="31">
        <f>'C.2 State Expenditures'!$U$43</f>
        <v>1264200</v>
      </c>
      <c r="D17" s="31">
        <f>'B. Total Expenditures'!$U$43</f>
        <v>9897061</v>
      </c>
      <c r="E17" s="39">
        <f t="shared" si="0"/>
        <v>6.3990701963264271E-2</v>
      </c>
    </row>
    <row r="18" spans="1:5" ht="15.5" x14ac:dyDescent="0.35">
      <c r="A18" s="80" t="s">
        <v>114</v>
      </c>
      <c r="B18" s="31">
        <f>'C.1 Federal Expenditures'!$V$43</f>
        <v>1751576</v>
      </c>
      <c r="C18" s="31">
        <f>'C.2 State Expenditures'!$V$43</f>
        <v>0</v>
      </c>
      <c r="D18" s="31">
        <f>'B. Total Expenditures'!$V$43</f>
        <v>1751576</v>
      </c>
      <c r="E18" s="39">
        <f t="shared" si="0"/>
        <v>1.1325036572170929E-2</v>
      </c>
    </row>
    <row r="19" spans="1:5" ht="15.5" x14ac:dyDescent="0.35">
      <c r="A19" s="80" t="s">
        <v>79</v>
      </c>
      <c r="B19" s="31">
        <f>'C.1 Federal Expenditures'!$W$43</f>
        <v>36255632</v>
      </c>
      <c r="C19" s="31">
        <f>'C.2 State Expenditures'!$W$43</f>
        <v>6541126</v>
      </c>
      <c r="D19" s="31">
        <f>'B. Total Expenditures'!$W$43</f>
        <v>42796758</v>
      </c>
      <c r="E19" s="39">
        <f t="shared" si="0"/>
        <v>0.27670786167448558</v>
      </c>
    </row>
    <row r="20" spans="1:5" ht="29" x14ac:dyDescent="0.35">
      <c r="A20" s="81" t="s">
        <v>116</v>
      </c>
      <c r="B20" s="31">
        <f>'C.1 Federal Expenditures'!$X$43</f>
        <v>36255632</v>
      </c>
      <c r="C20" s="31">
        <f>'C.2 State Expenditures'!$X$43</f>
        <v>5351126</v>
      </c>
      <c r="D20" s="31">
        <f>'B. Total Expenditures'!$X$43</f>
        <v>41606758</v>
      </c>
      <c r="E20" s="39">
        <f t="shared" si="0"/>
        <v>0.26901376588824316</v>
      </c>
    </row>
    <row r="21" spans="1:5" x14ac:dyDescent="0.35">
      <c r="A21" s="81" t="s">
        <v>115</v>
      </c>
      <c r="B21" s="31">
        <f>'C.1 Federal Expenditures'!$Y$43</f>
        <v>0</v>
      </c>
      <c r="C21" s="31">
        <f>'C.2 State Expenditures'!$Y$43</f>
        <v>1190000</v>
      </c>
      <c r="D21" s="31">
        <f>'B. Total Expenditures'!$Y$43</f>
        <v>1190000</v>
      </c>
      <c r="E21" s="39">
        <f t="shared" si="0"/>
        <v>7.6940957862424502E-3</v>
      </c>
    </row>
    <row r="22" spans="1:5" ht="31" x14ac:dyDescent="0.35">
      <c r="A22" s="80" t="s">
        <v>80</v>
      </c>
      <c r="B22" s="31">
        <f>'C.1 Federal Expenditures'!$Z$43</f>
        <v>0</v>
      </c>
      <c r="C22" s="31">
        <f>'C.2 State Expenditures'!$Z$43</f>
        <v>0</v>
      </c>
      <c r="D22" s="31">
        <f>'B. Total Expenditures'!$Z$43</f>
        <v>0</v>
      </c>
      <c r="E22" s="39">
        <f t="shared" si="0"/>
        <v>0</v>
      </c>
    </row>
    <row r="23" spans="1:5" ht="31" x14ac:dyDescent="0.35">
      <c r="A23" s="80" t="s">
        <v>76</v>
      </c>
      <c r="B23" s="31">
        <f>'C.1 Federal Expenditures'!$AA$43</f>
        <v>0</v>
      </c>
      <c r="C23" s="31">
        <f>'C.2 State Expenditures'!$AA$43</f>
        <v>22094812</v>
      </c>
      <c r="D23" s="31">
        <f>'B. Total Expenditures'!$AA$43</f>
        <v>22094812</v>
      </c>
      <c r="E23" s="39">
        <f t="shared" si="0"/>
        <v>0.14285680664455389</v>
      </c>
    </row>
    <row r="24" spans="1:5" ht="31" x14ac:dyDescent="0.35">
      <c r="A24" s="80" t="s">
        <v>81</v>
      </c>
      <c r="B24" s="31">
        <f>'C.1 Federal Expenditures'!$AB$43</f>
        <v>0</v>
      </c>
      <c r="C24" s="31">
        <f>'C.2 State Expenditures'!$AB$43</f>
        <v>118980</v>
      </c>
      <c r="D24" s="31">
        <f>'B. Total Expenditures'!$AB$43</f>
        <v>118980</v>
      </c>
      <c r="E24" s="39">
        <f t="shared" si="0"/>
        <v>7.6928026609002242E-4</v>
      </c>
    </row>
    <row r="25" spans="1:5" ht="15.5" x14ac:dyDescent="0.35">
      <c r="A25" s="80" t="s">
        <v>61</v>
      </c>
      <c r="B25" s="31">
        <f>'C.1 Federal Expenditures'!$AC$43</f>
        <v>0</v>
      </c>
      <c r="C25" s="31">
        <f>'C.2 State Expenditures'!$AC$43</f>
        <v>0</v>
      </c>
      <c r="D25" s="31">
        <f>'B. Total Expenditures'!$AC$43</f>
        <v>0</v>
      </c>
      <c r="E25" s="39">
        <f t="shared" si="0"/>
        <v>0</v>
      </c>
    </row>
    <row r="26" spans="1:5" ht="15.5" x14ac:dyDescent="0.35">
      <c r="A26" s="80" t="s">
        <v>117</v>
      </c>
      <c r="B26" s="31">
        <f>'C.1 Federal Expenditures'!$AD$43</f>
        <v>0</v>
      </c>
      <c r="C26" s="31">
        <f>'C.2 State Expenditures'!$AD$43</f>
        <v>17135589</v>
      </c>
      <c r="D26" s="31">
        <f>'B. Total Expenditures'!$AD$43</f>
        <v>17135589</v>
      </c>
      <c r="E26" s="39">
        <f t="shared" si="0"/>
        <v>0.110792321949313</v>
      </c>
    </row>
    <row r="27" spans="1:5" s="8" customFormat="1" ht="15.5" x14ac:dyDescent="0.35">
      <c r="A27" s="80" t="s">
        <v>118</v>
      </c>
      <c r="B27" s="31">
        <f>'C.1 Federal Expenditures'!$AE$43</f>
        <v>0</v>
      </c>
      <c r="C27" s="31">
        <f>'C.2 State Expenditures'!$AE$43</f>
        <v>0</v>
      </c>
      <c r="D27" s="31">
        <f>'B. Total Expenditures'!$AE$43</f>
        <v>0</v>
      </c>
      <c r="E27" s="39">
        <f t="shared" si="0"/>
        <v>0</v>
      </c>
    </row>
    <row r="28" spans="1:5" ht="31" x14ac:dyDescent="0.35">
      <c r="A28" s="80" t="s">
        <v>119</v>
      </c>
      <c r="B28" s="31">
        <f>'C.1 Federal Expenditures'!$AF$43</f>
        <v>0</v>
      </c>
      <c r="C28" s="31">
        <f>'C.2 State Expenditures'!$AF$43</f>
        <v>0</v>
      </c>
      <c r="D28" s="31">
        <f>'B. Total Expenditures'!$AF$43</f>
        <v>0</v>
      </c>
      <c r="E28" s="39">
        <f t="shared" si="0"/>
        <v>0</v>
      </c>
    </row>
    <row r="29" spans="1:5" ht="31" x14ac:dyDescent="0.35">
      <c r="A29" s="80" t="s">
        <v>82</v>
      </c>
      <c r="B29" s="31">
        <f>'C.1 Federal Expenditures'!$AG$43</f>
        <v>0</v>
      </c>
      <c r="C29" s="31">
        <f>'C.2 State Expenditures'!$AG$43</f>
        <v>0</v>
      </c>
      <c r="D29" s="31">
        <f>'B. Total Expenditures'!$AG$43</f>
        <v>0</v>
      </c>
      <c r="E29" s="39">
        <f t="shared" si="0"/>
        <v>0</v>
      </c>
    </row>
    <row r="30" spans="1:5" ht="15.5" x14ac:dyDescent="0.35">
      <c r="A30" s="80" t="s">
        <v>120</v>
      </c>
      <c r="B30" s="31">
        <f>'C.1 Federal Expenditures'!$AH$43</f>
        <v>7839792</v>
      </c>
      <c r="C30" s="31">
        <f>'C.2 State Expenditures'!$AH$43</f>
        <v>18416267</v>
      </c>
      <c r="D30" s="31">
        <f>'B. Total Expenditures'!$AH$43</f>
        <v>26256059</v>
      </c>
      <c r="E30" s="39">
        <f t="shared" si="0"/>
        <v>0.16976187639935558</v>
      </c>
    </row>
    <row r="31" spans="1:5" ht="29" x14ac:dyDescent="0.35">
      <c r="A31" s="81" t="s">
        <v>121</v>
      </c>
      <c r="B31" s="31">
        <f>'C.1 Federal Expenditures'!$AI$43</f>
        <v>0</v>
      </c>
      <c r="C31" s="31">
        <f>'C.2 State Expenditures'!$AI$43</f>
        <v>0</v>
      </c>
      <c r="D31" s="31">
        <f>'B. Total Expenditures'!$AI$43</f>
        <v>0</v>
      </c>
      <c r="E31" s="39">
        <f t="shared" si="0"/>
        <v>0</v>
      </c>
    </row>
    <row r="32" spans="1:5" x14ac:dyDescent="0.35">
      <c r="A32" s="81" t="s">
        <v>122</v>
      </c>
      <c r="B32" s="31">
        <f>'C.1 Federal Expenditures'!$AJ$43</f>
        <v>0</v>
      </c>
      <c r="C32" s="31">
        <f>'C.2 State Expenditures'!$AJ$43</f>
        <v>0</v>
      </c>
      <c r="D32" s="31">
        <f>'B. Total Expenditures'!$AJ$43</f>
        <v>0</v>
      </c>
      <c r="E32" s="39">
        <f t="shared" si="0"/>
        <v>0</v>
      </c>
    </row>
    <row r="33" spans="1:5" x14ac:dyDescent="0.35">
      <c r="A33" s="81" t="s">
        <v>123</v>
      </c>
      <c r="B33" s="31">
        <f>'C.1 Federal Expenditures'!$AK$43</f>
        <v>7839792</v>
      </c>
      <c r="C33" s="31">
        <f>'C.2 State Expenditures'!$AK$43</f>
        <v>18416267</v>
      </c>
      <c r="D33" s="31">
        <f>'B. Total Expenditures'!$AK$43</f>
        <v>26256059</v>
      </c>
      <c r="E33" s="39">
        <f t="shared" si="0"/>
        <v>0.16976187639935558</v>
      </c>
    </row>
    <row r="34" spans="1:5" ht="15.5" x14ac:dyDescent="0.35">
      <c r="A34" s="80" t="s">
        <v>124</v>
      </c>
      <c r="B34" s="31">
        <f>'C.1 Federal Expenditures'!$AL$43</f>
        <v>0</v>
      </c>
      <c r="C34" s="31">
        <f>'C.2 State Expenditures'!$AL$43</f>
        <v>0</v>
      </c>
      <c r="D34" s="31">
        <f>'B. Total Expenditures'!$AL$43</f>
        <v>0</v>
      </c>
      <c r="E34" s="39">
        <f t="shared" si="0"/>
        <v>0</v>
      </c>
    </row>
    <row r="35" spans="1:5" ht="15.5" x14ac:dyDescent="0.35">
      <c r="A35" s="80" t="s">
        <v>83</v>
      </c>
      <c r="B35" s="31">
        <f>'C.1 Federal Expenditures'!$AM$43</f>
        <v>5686218</v>
      </c>
      <c r="C35" s="31">
        <f>'C.2 State Expenditures'!$AM$43</f>
        <v>2913488</v>
      </c>
      <c r="D35" s="31">
        <f>'B. Total Expenditures'!$AM$43</f>
        <v>8599706</v>
      </c>
      <c r="E35" s="39">
        <f t="shared" si="0"/>
        <v>5.5602488821448665E-2</v>
      </c>
    </row>
    <row r="36" spans="1:5" x14ac:dyDescent="0.35">
      <c r="A36" s="81" t="s">
        <v>125</v>
      </c>
      <c r="B36" s="31">
        <f>'C.1 Federal Expenditures'!$AN$43</f>
        <v>1779308</v>
      </c>
      <c r="C36" s="31">
        <f>'C.2 State Expenditures'!$AN$43</f>
        <v>2913488</v>
      </c>
      <c r="D36" s="31">
        <f>'B. Total Expenditures'!$AN$43</f>
        <v>4692796</v>
      </c>
      <c r="E36" s="39">
        <f t="shared" si="0"/>
        <v>3.0341867167475146E-2</v>
      </c>
    </row>
    <row r="37" spans="1:5" x14ac:dyDescent="0.35">
      <c r="A37" s="81" t="s">
        <v>126</v>
      </c>
      <c r="B37" s="31">
        <f>'C.1 Federal Expenditures'!$AO$43</f>
        <v>3458242</v>
      </c>
      <c r="C37" s="31">
        <f>'C.2 State Expenditures'!$AO$43</f>
        <v>0</v>
      </c>
      <c r="D37" s="31">
        <f>'B. Total Expenditures'!$AO$43</f>
        <v>3458242</v>
      </c>
      <c r="E37" s="39">
        <f t="shared" si="0"/>
        <v>2.2359701848745094E-2</v>
      </c>
    </row>
    <row r="38" spans="1:5" x14ac:dyDescent="0.35">
      <c r="A38" s="81" t="s">
        <v>127</v>
      </c>
      <c r="B38" s="31">
        <f>'C.1 Federal Expenditures'!$AP$43</f>
        <v>448668</v>
      </c>
      <c r="C38" s="31">
        <f>'C.2 State Expenditures'!$AP$43</f>
        <v>0</v>
      </c>
      <c r="D38" s="31">
        <f>'B. Total Expenditures'!$AP$43</f>
        <v>448668</v>
      </c>
      <c r="E38" s="39">
        <f t="shared" si="0"/>
        <v>2.9009198052284265E-3</v>
      </c>
    </row>
    <row r="39" spans="1:5" ht="15.5" x14ac:dyDescent="0.35">
      <c r="A39" s="80" t="s">
        <v>77</v>
      </c>
      <c r="B39" s="31">
        <f>'C.1 Federal Expenditures'!$AQ$43</f>
        <v>0</v>
      </c>
      <c r="C39" s="31">
        <f>'C.2 State Expenditures'!$AQ$43</f>
        <v>0</v>
      </c>
      <c r="D39" s="31">
        <f>'B. Total Expenditures'!$AQ$43</f>
        <v>0</v>
      </c>
      <c r="E39" s="39">
        <f t="shared" si="0"/>
        <v>0</v>
      </c>
    </row>
    <row r="40" spans="1:5" ht="15.5" x14ac:dyDescent="0.35">
      <c r="A40" s="73" t="s">
        <v>130</v>
      </c>
      <c r="B40" s="95">
        <f>'C.1 Federal Expenditures'!$AR$43</f>
        <v>78963423</v>
      </c>
      <c r="C40" s="95">
        <f>'C.2 State Expenditures'!$AR$43</f>
        <v>71366588</v>
      </c>
      <c r="D40" s="95">
        <f>'B. Total Expenditures'!$AR$43</f>
        <v>150330011</v>
      </c>
      <c r="E40" s="75">
        <f t="shared" si="0"/>
        <v>0.97197773460578252</v>
      </c>
    </row>
    <row r="41" spans="1:5" ht="15.5" x14ac:dyDescent="0.35">
      <c r="A41" s="80" t="s">
        <v>78</v>
      </c>
      <c r="B41" s="31">
        <f>'C.1 Federal Expenditures'!$C$43</f>
        <v>0</v>
      </c>
      <c r="C41" s="94"/>
      <c r="D41" s="31">
        <f>'B. Total Expenditures'!$C$43</f>
        <v>0</v>
      </c>
      <c r="E41" s="39">
        <f t="shared" si="0"/>
        <v>0</v>
      </c>
    </row>
    <row r="42" spans="1:5" ht="15.5" x14ac:dyDescent="0.35">
      <c r="A42" s="80" t="s">
        <v>192</v>
      </c>
      <c r="B42" s="31">
        <f>'C.1 Federal Expenditures'!$D$43</f>
        <v>4334037</v>
      </c>
      <c r="C42" s="94"/>
      <c r="D42" s="31">
        <f>'B. Total Expenditures'!$D$43</f>
        <v>4334037</v>
      </c>
      <c r="E42" s="39">
        <f t="shared" si="0"/>
        <v>2.8022265394217538E-2</v>
      </c>
    </row>
    <row r="43" spans="1:5" ht="15.5" x14ac:dyDescent="0.35">
      <c r="A43" s="82" t="s">
        <v>101</v>
      </c>
      <c r="B43" s="95">
        <f>B41+B42</f>
        <v>4334037</v>
      </c>
      <c r="C43" s="97"/>
      <c r="D43" s="95">
        <f>D41+D42</f>
        <v>4334037</v>
      </c>
      <c r="E43" s="75">
        <f t="shared" si="0"/>
        <v>2.8022265394217538E-2</v>
      </c>
    </row>
    <row r="44" spans="1:5" ht="15.5" x14ac:dyDescent="0.35">
      <c r="A44" s="73" t="s">
        <v>59</v>
      </c>
      <c r="B44" s="74">
        <f>SUM(B41,B42, B3,B6,B10,B14,B18,B19,B22,B23,B24,B25,B26,B27,B28,B29,B30,B34,B35, B39)</f>
        <v>83297460</v>
      </c>
      <c r="C44" s="74">
        <f>SUM(C41,C42,C3,C6,C10,C14,C18,C19,C22,C23,C24,C25,C26,C27,C28,C29,C30,C34,C35, C39)</f>
        <v>71366588</v>
      </c>
      <c r="D44" s="74">
        <f>B44+C44</f>
        <v>154664048</v>
      </c>
      <c r="E44" s="75">
        <f t="shared" si="0"/>
        <v>1</v>
      </c>
    </row>
    <row r="45" spans="1:5" ht="15.5" x14ac:dyDescent="0.35">
      <c r="A45" s="80" t="s">
        <v>128</v>
      </c>
      <c r="B45" s="31">
        <f>'C.1 Federal Expenditures'!$AS$43</f>
        <v>0</v>
      </c>
      <c r="C45" s="94"/>
      <c r="D45" s="31">
        <f>'B. Total Expenditures'!$AS$43</f>
        <v>0</v>
      </c>
      <c r="E45" s="96"/>
    </row>
    <row r="46" spans="1:5" ht="15.5" x14ac:dyDescent="0.35">
      <c r="A46" s="80" t="s">
        <v>129</v>
      </c>
      <c r="B46" s="31">
        <f>'C.1 Federal Expenditures'!$AT$43</f>
        <v>25050983</v>
      </c>
      <c r="C46" s="94"/>
      <c r="D46" s="31">
        <f>'B. Total Expenditures'!$AT$43</f>
        <v>25050983</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6">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249</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Expenditures'!$G$44</f>
        <v>48022433</v>
      </c>
      <c r="C3" s="31">
        <f>'C.2 State Expenditures'!$G$44</f>
        <v>796017</v>
      </c>
      <c r="D3" s="31">
        <f>'B. Total Expenditures'!$G$44</f>
        <v>48818450</v>
      </c>
      <c r="E3" s="39">
        <f t="shared" ref="E3:E44" si="0">D3/($D$44)</f>
        <v>0.2939862197743951</v>
      </c>
    </row>
    <row r="4" spans="1:5" ht="43.5" x14ac:dyDescent="0.35">
      <c r="A4" s="81" t="s">
        <v>103</v>
      </c>
      <c r="B4" s="31">
        <f>'C.1 Federal Expenditures'!$H$44</f>
        <v>33753358</v>
      </c>
      <c r="C4" s="31">
        <f>'C.2 State Expenditures'!$H$44</f>
        <v>796017</v>
      </c>
      <c r="D4" s="31">
        <f>'B. Total Expenditures'!$H$44</f>
        <v>34549375</v>
      </c>
      <c r="E4" s="39">
        <f t="shared" si="0"/>
        <v>0.20805740763621114</v>
      </c>
    </row>
    <row r="5" spans="1:5" ht="43.5" x14ac:dyDescent="0.35">
      <c r="A5" s="81" t="s">
        <v>102</v>
      </c>
      <c r="B5" s="31">
        <f>'C.1 Federal Expenditures'!$I$44</f>
        <v>14269075</v>
      </c>
      <c r="C5" s="31">
        <f>'C.2 State Expenditures'!$I$44</f>
        <v>0</v>
      </c>
      <c r="D5" s="31">
        <f>'B. Total Expenditures'!$I$44</f>
        <v>14269075</v>
      </c>
      <c r="E5" s="39">
        <f t="shared" si="0"/>
        <v>8.5928812138183958E-2</v>
      </c>
    </row>
    <row r="6" spans="1:5" ht="31" x14ac:dyDescent="0.35">
      <c r="A6" s="80" t="s">
        <v>75</v>
      </c>
      <c r="B6" s="31">
        <f>'C.1 Federal Expenditures'!$J$44</f>
        <v>0</v>
      </c>
      <c r="C6" s="94"/>
      <c r="D6" s="31">
        <f>'B. Total Expenditures'!$J$44</f>
        <v>0</v>
      </c>
      <c r="E6" s="39">
        <f t="shared" si="0"/>
        <v>0</v>
      </c>
    </row>
    <row r="7" spans="1:5" x14ac:dyDescent="0.35">
      <c r="A7" s="81" t="s">
        <v>104</v>
      </c>
      <c r="B7" s="31">
        <f>'C.1 Federal Expenditures'!$K$44</f>
        <v>0</v>
      </c>
      <c r="C7" s="94"/>
      <c r="D7" s="31">
        <f>'B. Total Expenditures'!$K$44</f>
        <v>0</v>
      </c>
      <c r="E7" s="39">
        <f t="shared" si="0"/>
        <v>0</v>
      </c>
    </row>
    <row r="8" spans="1:5" x14ac:dyDescent="0.35">
      <c r="A8" s="81" t="s">
        <v>105</v>
      </c>
      <c r="B8" s="31">
        <f>'C.1 Federal Expenditures'!$L$44</f>
        <v>0</v>
      </c>
      <c r="C8" s="94"/>
      <c r="D8" s="31">
        <f>'B. Total Expenditures'!$L$44</f>
        <v>0</v>
      </c>
      <c r="E8" s="39">
        <f t="shared" si="0"/>
        <v>0</v>
      </c>
    </row>
    <row r="9" spans="1:5" ht="29" x14ac:dyDescent="0.35">
      <c r="A9" s="81" t="s">
        <v>106</v>
      </c>
      <c r="B9" s="31">
        <f>'C.1 Federal Expenditures'!$M$44</f>
        <v>0</v>
      </c>
      <c r="C9" s="94"/>
      <c r="D9" s="31">
        <f>'B. Total Expenditures'!$M$44</f>
        <v>0</v>
      </c>
      <c r="E9" s="39">
        <f t="shared" si="0"/>
        <v>0</v>
      </c>
    </row>
    <row r="10" spans="1:5" ht="31" x14ac:dyDescent="0.35">
      <c r="A10" s="80" t="s">
        <v>74</v>
      </c>
      <c r="B10" s="31">
        <f>'C.1 Federal Expenditures'!$N$44</f>
        <v>0</v>
      </c>
      <c r="C10" s="94"/>
      <c r="D10" s="31">
        <f>'B. Total Expenditures'!$N$44</f>
        <v>0</v>
      </c>
      <c r="E10" s="39">
        <f t="shared" si="0"/>
        <v>0</v>
      </c>
    </row>
    <row r="11" spans="1:5" x14ac:dyDescent="0.35">
      <c r="A11" s="81" t="s">
        <v>107</v>
      </c>
      <c r="B11" s="31">
        <f>'C.1 Federal Expenditures'!$O$44</f>
        <v>0</v>
      </c>
      <c r="C11" s="94"/>
      <c r="D11" s="31">
        <f>'B. Total Expenditures'!$O$44</f>
        <v>0</v>
      </c>
      <c r="E11" s="39">
        <f t="shared" si="0"/>
        <v>0</v>
      </c>
    </row>
    <row r="12" spans="1:5" x14ac:dyDescent="0.35">
      <c r="A12" s="81" t="s">
        <v>108</v>
      </c>
      <c r="B12" s="31">
        <f>'C.1 Federal Expenditures'!$P$44</f>
        <v>0</v>
      </c>
      <c r="C12" s="94"/>
      <c r="D12" s="31">
        <f>'B. Total Expenditures'!$P$44</f>
        <v>0</v>
      </c>
      <c r="E12" s="39">
        <f t="shared" si="0"/>
        <v>0</v>
      </c>
    </row>
    <row r="13" spans="1:5" ht="29" x14ac:dyDescent="0.35">
      <c r="A13" s="81" t="s">
        <v>109</v>
      </c>
      <c r="B13" s="31">
        <f>'C.1 Federal Expenditures'!$Q$44</f>
        <v>0</v>
      </c>
      <c r="C13" s="94"/>
      <c r="D13" s="31">
        <f>'B. Total Expenditures'!$Q$44</f>
        <v>0</v>
      </c>
      <c r="E13" s="39">
        <f t="shared" si="0"/>
        <v>0</v>
      </c>
    </row>
    <row r="14" spans="1:5" ht="31" x14ac:dyDescent="0.35">
      <c r="A14" s="80" t="s">
        <v>110</v>
      </c>
      <c r="B14" s="31">
        <f>'C.1 Federal Expenditures'!$R$44</f>
        <v>8203184</v>
      </c>
      <c r="C14" s="31">
        <f>'C.2 State Expenditures'!$R$44</f>
        <v>0</v>
      </c>
      <c r="D14" s="31">
        <f>'B. Total Expenditures'!$R$44</f>
        <v>8203184</v>
      </c>
      <c r="E14" s="39">
        <f t="shared" si="0"/>
        <v>4.9399828431132109E-2</v>
      </c>
    </row>
    <row r="15" spans="1:5" x14ac:dyDescent="0.35">
      <c r="A15" s="81" t="s">
        <v>111</v>
      </c>
      <c r="B15" s="31">
        <f>'C.1 Federal Expenditures'!$S$44</f>
        <v>0</v>
      </c>
      <c r="C15" s="31">
        <f>'C.2 State Expenditures'!$S$44</f>
        <v>0</v>
      </c>
      <c r="D15" s="31">
        <f>'B. Total Expenditures'!$S$44</f>
        <v>0</v>
      </c>
      <c r="E15" s="39">
        <f t="shared" si="0"/>
        <v>0</v>
      </c>
    </row>
    <row r="16" spans="1:5" x14ac:dyDescent="0.35">
      <c r="A16" s="81" t="s">
        <v>112</v>
      </c>
      <c r="B16" s="31">
        <f>'C.1 Federal Expenditures'!$T$44</f>
        <v>8184646</v>
      </c>
      <c r="C16" s="31">
        <f>'C.2 State Expenditures'!$T$44</f>
        <v>0</v>
      </c>
      <c r="D16" s="31">
        <f>'B. Total Expenditures'!$T$44</f>
        <v>8184646</v>
      </c>
      <c r="E16" s="39">
        <f t="shared" si="0"/>
        <v>4.9288192020263313E-2</v>
      </c>
    </row>
    <row r="17" spans="1:5" x14ac:dyDescent="0.35">
      <c r="A17" s="81" t="s">
        <v>113</v>
      </c>
      <c r="B17" s="31">
        <f>'C.1 Federal Expenditures'!$U$44</f>
        <v>18538</v>
      </c>
      <c r="C17" s="31">
        <f>'C.2 State Expenditures'!$U$44</f>
        <v>0</v>
      </c>
      <c r="D17" s="31">
        <f>'B. Total Expenditures'!$U$44</f>
        <v>18538</v>
      </c>
      <c r="E17" s="39">
        <f t="shared" si="0"/>
        <v>1.1163641086879522E-4</v>
      </c>
    </row>
    <row r="18" spans="1:5" ht="15.5" x14ac:dyDescent="0.35">
      <c r="A18" s="80" t="s">
        <v>114</v>
      </c>
      <c r="B18" s="31">
        <f>'C.1 Federal Expenditures'!$V$44</f>
        <v>329641</v>
      </c>
      <c r="C18" s="31">
        <f>'C.2 State Expenditures'!$V$44</f>
        <v>0</v>
      </c>
      <c r="D18" s="31">
        <f>'B. Total Expenditures'!$V$44</f>
        <v>329641</v>
      </c>
      <c r="E18" s="39">
        <f t="shared" si="0"/>
        <v>1.9851083242637029E-3</v>
      </c>
    </row>
    <row r="19" spans="1:5" ht="15.5" x14ac:dyDescent="0.35">
      <c r="A19" s="80" t="s">
        <v>79</v>
      </c>
      <c r="B19" s="31">
        <f>'C.1 Federal Expenditures'!$W$44</f>
        <v>0</v>
      </c>
      <c r="C19" s="31">
        <f>'C.2 State Expenditures'!$W$44</f>
        <v>31862288</v>
      </c>
      <c r="D19" s="31">
        <f>'B. Total Expenditures'!$W$44</f>
        <v>31862288</v>
      </c>
      <c r="E19" s="39">
        <f t="shared" si="0"/>
        <v>0.19187568639485833</v>
      </c>
    </row>
    <row r="20" spans="1:5" ht="29" x14ac:dyDescent="0.35">
      <c r="A20" s="81" t="s">
        <v>116</v>
      </c>
      <c r="B20" s="31">
        <f>'C.1 Federal Expenditures'!$X$44</f>
        <v>0</v>
      </c>
      <c r="C20" s="31">
        <f>'C.2 State Expenditures'!$X$44</f>
        <v>4085269</v>
      </c>
      <c r="D20" s="31">
        <f>'B. Total Expenditures'!$X$44</f>
        <v>4085269</v>
      </c>
      <c r="E20" s="39">
        <f t="shared" si="0"/>
        <v>2.4601616603385057E-2</v>
      </c>
    </row>
    <row r="21" spans="1:5" x14ac:dyDescent="0.35">
      <c r="A21" s="81" t="s">
        <v>115</v>
      </c>
      <c r="B21" s="31">
        <f>'C.1 Federal Expenditures'!$Y$44</f>
        <v>0</v>
      </c>
      <c r="C21" s="31">
        <f>'C.2 State Expenditures'!$Y$44</f>
        <v>27777019</v>
      </c>
      <c r="D21" s="31">
        <f>'B. Total Expenditures'!$Y$44</f>
        <v>27777019</v>
      </c>
      <c r="E21" s="39">
        <f t="shared" si="0"/>
        <v>0.16727406979147327</v>
      </c>
    </row>
    <row r="22" spans="1:5" ht="31" x14ac:dyDescent="0.35">
      <c r="A22" s="80" t="s">
        <v>80</v>
      </c>
      <c r="B22" s="31">
        <f>'C.1 Federal Expenditures'!$Z$44</f>
        <v>0</v>
      </c>
      <c r="C22" s="31">
        <f>'C.2 State Expenditures'!$Z$44</f>
        <v>0</v>
      </c>
      <c r="D22" s="31">
        <f>'B. Total Expenditures'!$Z$44</f>
        <v>0</v>
      </c>
      <c r="E22" s="39">
        <f t="shared" si="0"/>
        <v>0</v>
      </c>
    </row>
    <row r="23" spans="1:5" ht="31" x14ac:dyDescent="0.35">
      <c r="A23" s="80" t="s">
        <v>76</v>
      </c>
      <c r="B23" s="31">
        <f>'C.1 Federal Expenditures'!$AA$44</f>
        <v>0</v>
      </c>
      <c r="C23" s="31">
        <f>'C.2 State Expenditures'!$AA$44</f>
        <v>0</v>
      </c>
      <c r="D23" s="31">
        <f>'B. Total Expenditures'!$AA$44</f>
        <v>0</v>
      </c>
      <c r="E23" s="39">
        <f t="shared" si="0"/>
        <v>0</v>
      </c>
    </row>
    <row r="24" spans="1:5" ht="31" x14ac:dyDescent="0.35">
      <c r="A24" s="80" t="s">
        <v>81</v>
      </c>
      <c r="B24" s="31">
        <f>'C.1 Federal Expenditures'!$AB$44</f>
        <v>0</v>
      </c>
      <c r="C24" s="31">
        <f>'C.2 State Expenditures'!$AB$44</f>
        <v>0</v>
      </c>
      <c r="D24" s="31">
        <f>'B. Total Expenditures'!$AB$44</f>
        <v>0</v>
      </c>
      <c r="E24" s="39">
        <f t="shared" si="0"/>
        <v>0</v>
      </c>
    </row>
    <row r="25" spans="1:5" ht="15.5" x14ac:dyDescent="0.35">
      <c r="A25" s="80" t="s">
        <v>61</v>
      </c>
      <c r="B25" s="31">
        <f>'C.1 Federal Expenditures'!$AC$44</f>
        <v>0</v>
      </c>
      <c r="C25" s="31">
        <f>'C.2 State Expenditures'!$AC$44</f>
        <v>0</v>
      </c>
      <c r="D25" s="31">
        <f>'B. Total Expenditures'!$AC$44</f>
        <v>0</v>
      </c>
      <c r="E25" s="39">
        <f t="shared" si="0"/>
        <v>0</v>
      </c>
    </row>
    <row r="26" spans="1:5" ht="15.5" x14ac:dyDescent="0.35">
      <c r="A26" s="80" t="s">
        <v>117</v>
      </c>
      <c r="B26" s="31">
        <f>'C.1 Federal Expenditures'!$AD$44</f>
        <v>2811692</v>
      </c>
      <c r="C26" s="31">
        <f>'C.2 State Expenditures'!$AD$44</f>
        <v>0</v>
      </c>
      <c r="D26" s="31">
        <f>'B. Total Expenditures'!$AD$44</f>
        <v>2811692</v>
      </c>
      <c r="E26" s="39">
        <f t="shared" si="0"/>
        <v>1.6932096415390258E-2</v>
      </c>
    </row>
    <row r="27" spans="1:5" s="8" customFormat="1" ht="15.5" x14ac:dyDescent="0.35">
      <c r="A27" s="80" t="s">
        <v>118</v>
      </c>
      <c r="B27" s="31">
        <f>'C.1 Federal Expenditures'!$AE$44</f>
        <v>0</v>
      </c>
      <c r="C27" s="31">
        <f>'C.2 State Expenditures'!$AE$44</f>
        <v>0</v>
      </c>
      <c r="D27" s="31">
        <f>'B. Total Expenditures'!$AE$44</f>
        <v>0</v>
      </c>
      <c r="E27" s="39">
        <f t="shared" si="0"/>
        <v>0</v>
      </c>
    </row>
    <row r="28" spans="1:5" ht="31" x14ac:dyDescent="0.35">
      <c r="A28" s="80" t="s">
        <v>119</v>
      </c>
      <c r="B28" s="31">
        <f>'C.1 Federal Expenditures'!$AF$44</f>
        <v>0</v>
      </c>
      <c r="C28" s="31">
        <f>'C.2 State Expenditures'!$AF$44</f>
        <v>0</v>
      </c>
      <c r="D28" s="31">
        <f>'B. Total Expenditures'!$AF$44</f>
        <v>0</v>
      </c>
      <c r="E28" s="39">
        <f t="shared" si="0"/>
        <v>0</v>
      </c>
    </row>
    <row r="29" spans="1:5" ht="31" x14ac:dyDescent="0.35">
      <c r="A29" s="80" t="s">
        <v>82</v>
      </c>
      <c r="B29" s="31">
        <f>'C.1 Federal Expenditures'!$AG$44</f>
        <v>1986020</v>
      </c>
      <c r="C29" s="31">
        <f>'C.2 State Expenditures'!$AG$44</f>
        <v>0</v>
      </c>
      <c r="D29" s="31">
        <f>'B. Total Expenditures'!$AG$44</f>
        <v>1986020</v>
      </c>
      <c r="E29" s="39">
        <f t="shared" si="0"/>
        <v>1.1959874027060346E-2</v>
      </c>
    </row>
    <row r="30" spans="1:5" ht="15.5" x14ac:dyDescent="0.35">
      <c r="A30" s="80" t="s">
        <v>120</v>
      </c>
      <c r="B30" s="31">
        <f>'C.1 Federal Expenditures'!$AH$44</f>
        <v>5062771</v>
      </c>
      <c r="C30" s="31">
        <f>'C.2 State Expenditures'!$AH$44</f>
        <v>0</v>
      </c>
      <c r="D30" s="31">
        <f>'B. Total Expenditures'!$AH$44</f>
        <v>5062771</v>
      </c>
      <c r="E30" s="39">
        <f t="shared" si="0"/>
        <v>3.0488163960007621E-2</v>
      </c>
    </row>
    <row r="31" spans="1:5" ht="29" x14ac:dyDescent="0.35">
      <c r="A31" s="81" t="s">
        <v>121</v>
      </c>
      <c r="B31" s="31">
        <f>'C.1 Federal Expenditures'!$AI$44</f>
        <v>0</v>
      </c>
      <c r="C31" s="31">
        <f>'C.2 State Expenditures'!$AI$44</f>
        <v>0</v>
      </c>
      <c r="D31" s="31">
        <f>'B. Total Expenditures'!$AI$44</f>
        <v>0</v>
      </c>
      <c r="E31" s="39">
        <f t="shared" si="0"/>
        <v>0</v>
      </c>
    </row>
    <row r="32" spans="1:5" x14ac:dyDescent="0.35">
      <c r="A32" s="81" t="s">
        <v>122</v>
      </c>
      <c r="B32" s="31">
        <f>'C.1 Federal Expenditures'!$AJ$44</f>
        <v>0</v>
      </c>
      <c r="C32" s="31">
        <f>'C.2 State Expenditures'!$AJ$44</f>
        <v>0</v>
      </c>
      <c r="D32" s="31">
        <f>'B. Total Expenditures'!$AJ$44</f>
        <v>0</v>
      </c>
      <c r="E32" s="39">
        <f t="shared" si="0"/>
        <v>0</v>
      </c>
    </row>
    <row r="33" spans="1:5" x14ac:dyDescent="0.35">
      <c r="A33" s="81" t="s">
        <v>123</v>
      </c>
      <c r="B33" s="31">
        <f>'C.1 Federal Expenditures'!$AK$44</f>
        <v>5062771</v>
      </c>
      <c r="C33" s="31">
        <f>'C.2 State Expenditures'!$AK$44</f>
        <v>0</v>
      </c>
      <c r="D33" s="31">
        <f>'B. Total Expenditures'!$AK$44</f>
        <v>5062771</v>
      </c>
      <c r="E33" s="39">
        <f t="shared" si="0"/>
        <v>3.0488163960007621E-2</v>
      </c>
    </row>
    <row r="34" spans="1:5" ht="15.5" x14ac:dyDescent="0.35">
      <c r="A34" s="80" t="s">
        <v>124</v>
      </c>
      <c r="B34" s="31">
        <f>'C.1 Federal Expenditures'!$AL$44</f>
        <v>0</v>
      </c>
      <c r="C34" s="31">
        <f>'C.2 State Expenditures'!$AL$44</f>
        <v>0</v>
      </c>
      <c r="D34" s="31">
        <f>'B. Total Expenditures'!$AL$44</f>
        <v>0</v>
      </c>
      <c r="E34" s="39">
        <f t="shared" si="0"/>
        <v>0</v>
      </c>
    </row>
    <row r="35" spans="1:5" ht="15.5" x14ac:dyDescent="0.35">
      <c r="A35" s="80" t="s">
        <v>83</v>
      </c>
      <c r="B35" s="31">
        <f>'C.1 Federal Expenditures'!$AM$44</f>
        <v>40101816</v>
      </c>
      <c r="C35" s="31">
        <f>'C.2 State Expenditures'!$AM$44</f>
        <v>1891041</v>
      </c>
      <c r="D35" s="31">
        <f>'B. Total Expenditures'!$AM$44</f>
        <v>41992857</v>
      </c>
      <c r="E35" s="39">
        <f t="shared" si="0"/>
        <v>0.25288228706476229</v>
      </c>
    </row>
    <row r="36" spans="1:5" x14ac:dyDescent="0.35">
      <c r="A36" s="81" t="s">
        <v>125</v>
      </c>
      <c r="B36" s="31">
        <f>'C.1 Federal Expenditures'!$AN$44</f>
        <v>15241509</v>
      </c>
      <c r="C36" s="31">
        <f>'C.2 State Expenditures'!$AN$44</f>
        <v>1642267</v>
      </c>
      <c r="D36" s="31">
        <f>'B. Total Expenditures'!$AN$44</f>
        <v>16883776</v>
      </c>
      <c r="E36" s="39">
        <f t="shared" si="0"/>
        <v>0.10167462264282576</v>
      </c>
    </row>
    <row r="37" spans="1:5" x14ac:dyDescent="0.35">
      <c r="A37" s="81" t="s">
        <v>126</v>
      </c>
      <c r="B37" s="31">
        <f>'C.1 Federal Expenditures'!$AO$44</f>
        <v>23031957</v>
      </c>
      <c r="C37" s="31">
        <f>'C.2 State Expenditures'!$AO$44</f>
        <v>287</v>
      </c>
      <c r="D37" s="31">
        <f>'B. Total Expenditures'!$AO$44</f>
        <v>23032244</v>
      </c>
      <c r="E37" s="39">
        <f t="shared" si="0"/>
        <v>0.13870088760461449</v>
      </c>
    </row>
    <row r="38" spans="1:5" x14ac:dyDescent="0.35">
      <c r="A38" s="81" t="s">
        <v>127</v>
      </c>
      <c r="B38" s="31">
        <f>'C.1 Federal Expenditures'!$AP$44</f>
        <v>1828350</v>
      </c>
      <c r="C38" s="31">
        <f>'C.2 State Expenditures'!$AP$44</f>
        <v>248487</v>
      </c>
      <c r="D38" s="31">
        <f>'B. Total Expenditures'!$AP$44</f>
        <v>2076837</v>
      </c>
      <c r="E38" s="39">
        <f t="shared" si="0"/>
        <v>1.2506776817322044E-2</v>
      </c>
    </row>
    <row r="39" spans="1:5" ht="15.5" x14ac:dyDescent="0.35">
      <c r="A39" s="80" t="s">
        <v>77</v>
      </c>
      <c r="B39" s="31">
        <f>'C.1 Federal Expenditures'!$AQ$44</f>
        <v>4990030</v>
      </c>
      <c r="C39" s="31">
        <f>'C.2 State Expenditures'!$AQ$44</f>
        <v>20000000</v>
      </c>
      <c r="D39" s="31">
        <f>'B. Total Expenditures'!$AQ$44</f>
        <v>24990030</v>
      </c>
      <c r="E39" s="39">
        <f t="shared" si="0"/>
        <v>0.15049073560813025</v>
      </c>
    </row>
    <row r="40" spans="1:5" ht="15.5" x14ac:dyDescent="0.35">
      <c r="A40" s="73" t="s">
        <v>130</v>
      </c>
      <c r="B40" s="95">
        <f>'C.1 Federal Expenditures'!$AR$44</f>
        <v>111507587</v>
      </c>
      <c r="C40" s="95">
        <f>'C.2 State Expenditures'!$AR$44</f>
        <v>54549346</v>
      </c>
      <c r="D40" s="95">
        <f>'B. Total Expenditures'!$AR$44</f>
        <v>166056933</v>
      </c>
      <c r="E40" s="75">
        <f t="shared" si="0"/>
        <v>1</v>
      </c>
    </row>
    <row r="41" spans="1:5" ht="15.5" x14ac:dyDescent="0.35">
      <c r="A41" s="80" t="s">
        <v>78</v>
      </c>
      <c r="B41" s="31">
        <f>'C.1 Federal Expenditures'!$C$44</f>
        <v>0</v>
      </c>
      <c r="C41" s="94"/>
      <c r="D41" s="31">
        <f>'B. Total Expenditures'!$C$44</f>
        <v>0</v>
      </c>
      <c r="E41" s="39">
        <f t="shared" si="0"/>
        <v>0</v>
      </c>
    </row>
    <row r="42" spans="1:5" ht="15.5" x14ac:dyDescent="0.35">
      <c r="A42" s="80" t="s">
        <v>192</v>
      </c>
      <c r="B42" s="31">
        <f>'C.1 Federal Expenditures'!$D$44</f>
        <v>0</v>
      </c>
      <c r="C42" s="94"/>
      <c r="D42" s="31">
        <f>'B. Total Expenditures'!$D$44</f>
        <v>0</v>
      </c>
      <c r="E42" s="39">
        <f t="shared" si="0"/>
        <v>0</v>
      </c>
    </row>
    <row r="43" spans="1:5" ht="15.5" x14ac:dyDescent="0.35">
      <c r="A43" s="82" t="s">
        <v>101</v>
      </c>
      <c r="B43" s="95">
        <f>B41+B42</f>
        <v>0</v>
      </c>
      <c r="C43" s="97"/>
      <c r="D43" s="95">
        <f>D41+D42</f>
        <v>0</v>
      </c>
      <c r="E43" s="75">
        <f t="shared" si="0"/>
        <v>0</v>
      </c>
    </row>
    <row r="44" spans="1:5" ht="15.5" x14ac:dyDescent="0.35">
      <c r="A44" s="73" t="s">
        <v>59</v>
      </c>
      <c r="B44" s="74">
        <f>SUM(B41,B42, B3,B6,B10,B14,B18,B19,B22,B23,B24,B25,B26,B27,B28,B29,B30,B34,B35, B39)</f>
        <v>111507587</v>
      </c>
      <c r="C44" s="74">
        <f>SUM(C41,C42,C3,C6,C10,C14,C18,C19,C22,C23,C24,C25,C26,C27,C28,C29,C30,C34,C35, C39)</f>
        <v>54549346</v>
      </c>
      <c r="D44" s="74">
        <f>B44+C44</f>
        <v>166056933</v>
      </c>
      <c r="E44" s="75">
        <f t="shared" si="0"/>
        <v>1</v>
      </c>
    </row>
    <row r="45" spans="1:5" ht="15.5" x14ac:dyDescent="0.35">
      <c r="A45" s="80" t="s">
        <v>128</v>
      </c>
      <c r="B45" s="31">
        <f>'C.1 Federal Expenditures'!$AS$44</f>
        <v>0</v>
      </c>
      <c r="C45" s="94"/>
      <c r="D45" s="31">
        <f>'B. Total Expenditures'!$AS$44</f>
        <v>0</v>
      </c>
      <c r="E45" s="96"/>
    </row>
    <row r="46" spans="1:5" ht="15.5" x14ac:dyDescent="0.35">
      <c r="A46" s="80" t="s">
        <v>129</v>
      </c>
      <c r="B46" s="31">
        <f>'C.1 Federal Expenditures'!$AT$44</f>
        <v>0</v>
      </c>
      <c r="C46" s="94"/>
      <c r="D46" s="31">
        <f>'B. Total Expenditures'!$AT$44</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7">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248</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Expenditures'!$G$45</f>
        <v>6988749</v>
      </c>
      <c r="C3" s="31">
        <f>'C.2 State Expenditures'!$G$45</f>
        <v>6033181</v>
      </c>
      <c r="D3" s="31">
        <f>'B. Total Expenditures'!$G$45</f>
        <v>13021930</v>
      </c>
      <c r="E3" s="39">
        <f t="shared" ref="E3:E44" si="0">D3/($D$44)</f>
        <v>0.45000535295683303</v>
      </c>
    </row>
    <row r="4" spans="1:5" ht="43.5" x14ac:dyDescent="0.35">
      <c r="A4" s="81" t="s">
        <v>103</v>
      </c>
      <c r="B4" s="31">
        <f>'C.1 Federal Expenditures'!$H$45</f>
        <v>6988749</v>
      </c>
      <c r="C4" s="31">
        <f>'C.2 State Expenditures'!$H$45</f>
        <v>6033181</v>
      </c>
      <c r="D4" s="31">
        <f>'B. Total Expenditures'!$H$45</f>
        <v>13021930</v>
      </c>
      <c r="E4" s="39">
        <f t="shared" si="0"/>
        <v>0.45000535295683303</v>
      </c>
    </row>
    <row r="5" spans="1:5" ht="43.5" x14ac:dyDescent="0.35">
      <c r="A5" s="81" t="s">
        <v>102</v>
      </c>
      <c r="B5" s="31">
        <f>'C.1 Federal Expenditures'!$I$45</f>
        <v>0</v>
      </c>
      <c r="C5" s="31">
        <f>'C.2 State Expenditures'!$I$45</f>
        <v>0</v>
      </c>
      <c r="D5" s="31">
        <f>'B. Total Expenditures'!$I$45</f>
        <v>0</v>
      </c>
      <c r="E5" s="39">
        <f t="shared" si="0"/>
        <v>0</v>
      </c>
    </row>
    <row r="6" spans="1:5" ht="31" x14ac:dyDescent="0.35">
      <c r="A6" s="80" t="s">
        <v>75</v>
      </c>
      <c r="B6" s="31">
        <f>'C.1 Federal Expenditures'!$J$45</f>
        <v>7286085</v>
      </c>
      <c r="C6" s="94"/>
      <c r="D6" s="31">
        <f>'B. Total Expenditures'!$J$45</f>
        <v>7286085</v>
      </c>
      <c r="E6" s="39">
        <f t="shared" si="0"/>
        <v>0.25178888629400459</v>
      </c>
    </row>
    <row r="7" spans="1:5" x14ac:dyDescent="0.35">
      <c r="A7" s="81" t="s">
        <v>104</v>
      </c>
      <c r="B7" s="31">
        <f>'C.1 Federal Expenditures'!$K$45</f>
        <v>3493778</v>
      </c>
      <c r="C7" s="94"/>
      <c r="D7" s="31">
        <f>'B. Total Expenditures'!$K$45</f>
        <v>3493778</v>
      </c>
      <c r="E7" s="39">
        <f t="shared" si="0"/>
        <v>0.12073623510822269</v>
      </c>
    </row>
    <row r="8" spans="1:5" x14ac:dyDescent="0.35">
      <c r="A8" s="81" t="s">
        <v>105</v>
      </c>
      <c r="B8" s="31">
        <f>'C.1 Federal Expenditures'!$L$45</f>
        <v>0</v>
      </c>
      <c r="C8" s="94"/>
      <c r="D8" s="31">
        <f>'B. Total Expenditures'!$L$45</f>
        <v>0</v>
      </c>
      <c r="E8" s="39">
        <f t="shared" si="0"/>
        <v>0</v>
      </c>
    </row>
    <row r="9" spans="1:5" ht="29" x14ac:dyDescent="0.35">
      <c r="A9" s="81" t="s">
        <v>106</v>
      </c>
      <c r="B9" s="31">
        <f>'C.1 Federal Expenditures'!$M$45</f>
        <v>3792307</v>
      </c>
      <c r="C9" s="94"/>
      <c r="D9" s="31">
        <f>'B. Total Expenditures'!$M$45</f>
        <v>3792307</v>
      </c>
      <c r="E9" s="39">
        <f t="shared" si="0"/>
        <v>0.13105265118578188</v>
      </c>
    </row>
    <row r="10" spans="1:5" ht="31" x14ac:dyDescent="0.35">
      <c r="A10" s="80" t="s">
        <v>74</v>
      </c>
      <c r="B10" s="31">
        <f>'C.1 Federal Expenditures'!$N$45</f>
        <v>0</v>
      </c>
      <c r="C10" s="94"/>
      <c r="D10" s="31">
        <f>'B. Total Expenditures'!$N$45</f>
        <v>0</v>
      </c>
      <c r="E10" s="39">
        <f t="shared" si="0"/>
        <v>0</v>
      </c>
    </row>
    <row r="11" spans="1:5" x14ac:dyDescent="0.35">
      <c r="A11" s="81" t="s">
        <v>107</v>
      </c>
      <c r="B11" s="31">
        <f>'C.1 Federal Expenditures'!$O$45</f>
        <v>0</v>
      </c>
      <c r="C11" s="94"/>
      <c r="D11" s="31">
        <f>'B. Total Expenditures'!$O$45</f>
        <v>0</v>
      </c>
      <c r="E11" s="39">
        <f t="shared" si="0"/>
        <v>0</v>
      </c>
    </row>
    <row r="12" spans="1:5" x14ac:dyDescent="0.35">
      <c r="A12" s="81" t="s">
        <v>108</v>
      </c>
      <c r="B12" s="31">
        <f>'C.1 Federal Expenditures'!$P$45</f>
        <v>0</v>
      </c>
      <c r="C12" s="94"/>
      <c r="D12" s="31">
        <f>'B. Total Expenditures'!$P$45</f>
        <v>0</v>
      </c>
      <c r="E12" s="39">
        <f t="shared" si="0"/>
        <v>0</v>
      </c>
    </row>
    <row r="13" spans="1:5" ht="29" x14ac:dyDescent="0.35">
      <c r="A13" s="81" t="s">
        <v>109</v>
      </c>
      <c r="B13" s="31">
        <f>'C.1 Federal Expenditures'!$Q$45</f>
        <v>0</v>
      </c>
      <c r="C13" s="94"/>
      <c r="D13" s="31">
        <f>'B. Total Expenditures'!$Q$45</f>
        <v>0</v>
      </c>
      <c r="E13" s="39">
        <f t="shared" si="0"/>
        <v>0</v>
      </c>
    </row>
    <row r="14" spans="1:5" ht="31" x14ac:dyDescent="0.35">
      <c r="A14" s="80" t="s">
        <v>110</v>
      </c>
      <c r="B14" s="31">
        <f>'C.1 Federal Expenditures'!$R$45</f>
        <v>2048056</v>
      </c>
      <c r="C14" s="31">
        <f>'C.2 State Expenditures'!$R$45</f>
        <v>750404</v>
      </c>
      <c r="D14" s="31">
        <f>'B. Total Expenditures'!$R$45</f>
        <v>2798460</v>
      </c>
      <c r="E14" s="39">
        <f t="shared" si="0"/>
        <v>9.6707782950421248E-2</v>
      </c>
    </row>
    <row r="15" spans="1:5" x14ac:dyDescent="0.35">
      <c r="A15" s="81" t="s">
        <v>111</v>
      </c>
      <c r="B15" s="31">
        <f>'C.1 Federal Expenditures'!$S$45</f>
        <v>0</v>
      </c>
      <c r="C15" s="31">
        <f>'C.2 State Expenditures'!$S$45</f>
        <v>0</v>
      </c>
      <c r="D15" s="31">
        <f>'B. Total Expenditures'!$S$45</f>
        <v>0</v>
      </c>
      <c r="E15" s="39">
        <f t="shared" si="0"/>
        <v>0</v>
      </c>
    </row>
    <row r="16" spans="1:5" x14ac:dyDescent="0.35">
      <c r="A16" s="81" t="s">
        <v>112</v>
      </c>
      <c r="B16" s="31">
        <f>'C.1 Federal Expenditures'!$T$45</f>
        <v>0</v>
      </c>
      <c r="C16" s="31">
        <f>'C.2 State Expenditures'!$T$45</f>
        <v>0</v>
      </c>
      <c r="D16" s="31">
        <f>'B. Total Expenditures'!$T$45</f>
        <v>0</v>
      </c>
      <c r="E16" s="39">
        <f t="shared" si="0"/>
        <v>0</v>
      </c>
    </row>
    <row r="17" spans="1:5" x14ac:dyDescent="0.35">
      <c r="A17" s="81" t="s">
        <v>113</v>
      </c>
      <c r="B17" s="31">
        <f>'C.1 Federal Expenditures'!$U$45</f>
        <v>2048056</v>
      </c>
      <c r="C17" s="31">
        <f>'C.2 State Expenditures'!$U$45</f>
        <v>750404</v>
      </c>
      <c r="D17" s="31">
        <f>'B. Total Expenditures'!$U$45</f>
        <v>2798460</v>
      </c>
      <c r="E17" s="39">
        <f t="shared" si="0"/>
        <v>9.6707782950421248E-2</v>
      </c>
    </row>
    <row r="18" spans="1:5" ht="15.5" x14ac:dyDescent="0.35">
      <c r="A18" s="80" t="s">
        <v>114</v>
      </c>
      <c r="B18" s="31">
        <f>'C.1 Federal Expenditures'!$V$45</f>
        <v>16844</v>
      </c>
      <c r="C18" s="31">
        <f>'C.2 State Expenditures'!$V$45</f>
        <v>16844</v>
      </c>
      <c r="D18" s="31">
        <f>'B. Total Expenditures'!$V$45</f>
        <v>33688</v>
      </c>
      <c r="E18" s="39">
        <f t="shared" si="0"/>
        <v>1.1641730780621454E-3</v>
      </c>
    </row>
    <row r="19" spans="1:5" ht="15.5" x14ac:dyDescent="0.35">
      <c r="A19" s="80" t="s">
        <v>79</v>
      </c>
      <c r="B19" s="31">
        <f>'C.1 Federal Expenditures'!$W$45</f>
        <v>0</v>
      </c>
      <c r="C19" s="31">
        <f>'C.2 State Expenditures'!$W$45</f>
        <v>802914</v>
      </c>
      <c r="D19" s="31">
        <f>'B. Total Expenditures'!$W$45</f>
        <v>802914</v>
      </c>
      <c r="E19" s="39">
        <f t="shared" si="0"/>
        <v>2.7746700985490067E-2</v>
      </c>
    </row>
    <row r="20" spans="1:5" ht="29" x14ac:dyDescent="0.35">
      <c r="A20" s="81" t="s">
        <v>116</v>
      </c>
      <c r="B20" s="31">
        <f>'C.1 Federal Expenditures'!$X$45</f>
        <v>0</v>
      </c>
      <c r="C20" s="31">
        <f>'C.2 State Expenditures'!$X$45</f>
        <v>802914</v>
      </c>
      <c r="D20" s="31">
        <f>'B. Total Expenditures'!$X$45</f>
        <v>802914</v>
      </c>
      <c r="E20" s="39">
        <f t="shared" si="0"/>
        <v>2.7746700985490067E-2</v>
      </c>
    </row>
    <row r="21" spans="1:5" x14ac:dyDescent="0.35">
      <c r="A21" s="81" t="s">
        <v>115</v>
      </c>
      <c r="B21" s="31">
        <f>'C.1 Federal Expenditures'!$Y$45</f>
        <v>0</v>
      </c>
      <c r="C21" s="31">
        <f>'C.2 State Expenditures'!$Y$45</f>
        <v>0</v>
      </c>
      <c r="D21" s="31">
        <f>'B. Total Expenditures'!$Y$45</f>
        <v>0</v>
      </c>
      <c r="E21" s="39">
        <f t="shared" si="0"/>
        <v>0</v>
      </c>
    </row>
    <row r="22" spans="1:5" ht="31" x14ac:dyDescent="0.35">
      <c r="A22" s="80" t="s">
        <v>80</v>
      </c>
      <c r="B22" s="31">
        <f>'C.1 Federal Expenditures'!$Z$45</f>
        <v>0</v>
      </c>
      <c r="C22" s="31">
        <f>'C.2 State Expenditures'!$Z$45</f>
        <v>0</v>
      </c>
      <c r="D22" s="31">
        <f>'B. Total Expenditures'!$Z$45</f>
        <v>0</v>
      </c>
      <c r="E22" s="39">
        <f t="shared" si="0"/>
        <v>0</v>
      </c>
    </row>
    <row r="23" spans="1:5" ht="31" x14ac:dyDescent="0.35">
      <c r="A23" s="80" t="s">
        <v>76</v>
      </c>
      <c r="B23" s="31">
        <f>'C.1 Federal Expenditures'!$AA$45</f>
        <v>0</v>
      </c>
      <c r="C23" s="31">
        <f>'C.2 State Expenditures'!$AA$45</f>
        <v>0</v>
      </c>
      <c r="D23" s="31">
        <f>'B. Total Expenditures'!$AA$45</f>
        <v>0</v>
      </c>
      <c r="E23" s="39">
        <f t="shared" si="0"/>
        <v>0</v>
      </c>
    </row>
    <row r="24" spans="1:5" ht="31" x14ac:dyDescent="0.35">
      <c r="A24" s="80" t="s">
        <v>81</v>
      </c>
      <c r="B24" s="31">
        <f>'C.1 Federal Expenditures'!$AB$45</f>
        <v>0</v>
      </c>
      <c r="C24" s="31">
        <f>'C.2 State Expenditures'!$AB$45</f>
        <v>0</v>
      </c>
      <c r="D24" s="31">
        <f>'B. Total Expenditures'!$AB$45</f>
        <v>0</v>
      </c>
      <c r="E24" s="39">
        <f t="shared" si="0"/>
        <v>0</v>
      </c>
    </row>
    <row r="25" spans="1:5" ht="15.5" x14ac:dyDescent="0.35">
      <c r="A25" s="80" t="s">
        <v>61</v>
      </c>
      <c r="B25" s="31">
        <f>'C.1 Federal Expenditures'!$AC$45</f>
        <v>0</v>
      </c>
      <c r="C25" s="31">
        <f>'C.2 State Expenditures'!$AC$45</f>
        <v>0</v>
      </c>
      <c r="D25" s="31">
        <f>'B. Total Expenditures'!$AC$45</f>
        <v>0</v>
      </c>
      <c r="E25" s="39">
        <f t="shared" si="0"/>
        <v>0</v>
      </c>
    </row>
    <row r="26" spans="1:5" ht="15.5" x14ac:dyDescent="0.35">
      <c r="A26" s="80" t="s">
        <v>117</v>
      </c>
      <c r="B26" s="31">
        <f>'C.1 Federal Expenditures'!$AD$45</f>
        <v>101681</v>
      </c>
      <c r="C26" s="31">
        <f>'C.2 State Expenditures'!$AD$45</f>
        <v>0</v>
      </c>
      <c r="D26" s="31">
        <f>'B. Total Expenditures'!$AD$45</f>
        <v>101681</v>
      </c>
      <c r="E26" s="39">
        <f t="shared" si="0"/>
        <v>3.5138412120172464E-3</v>
      </c>
    </row>
    <row r="27" spans="1:5" s="8" customFormat="1" ht="15.5" x14ac:dyDescent="0.35">
      <c r="A27" s="80" t="s">
        <v>118</v>
      </c>
      <c r="B27" s="31">
        <f>'C.1 Federal Expenditures'!$AE$45</f>
        <v>0</v>
      </c>
      <c r="C27" s="31">
        <f>'C.2 State Expenditures'!$AE$45</f>
        <v>0</v>
      </c>
      <c r="D27" s="31">
        <f>'B. Total Expenditures'!$AE$45</f>
        <v>0</v>
      </c>
      <c r="E27" s="39">
        <f t="shared" si="0"/>
        <v>0</v>
      </c>
    </row>
    <row r="28" spans="1:5" ht="31" x14ac:dyDescent="0.35">
      <c r="A28" s="80" t="s">
        <v>119</v>
      </c>
      <c r="B28" s="31">
        <f>'C.1 Federal Expenditures'!$AF$45</f>
        <v>0</v>
      </c>
      <c r="C28" s="31">
        <f>'C.2 State Expenditures'!$AF$45</f>
        <v>0</v>
      </c>
      <c r="D28" s="31">
        <f>'B. Total Expenditures'!$AF$45</f>
        <v>0</v>
      </c>
      <c r="E28" s="39">
        <f t="shared" si="0"/>
        <v>0</v>
      </c>
    </row>
    <row r="29" spans="1:5" ht="31" x14ac:dyDescent="0.35">
      <c r="A29" s="80" t="s">
        <v>82</v>
      </c>
      <c r="B29" s="31">
        <f>'C.1 Federal Expenditures'!$AG$45</f>
        <v>0</v>
      </c>
      <c r="C29" s="31">
        <f>'C.2 State Expenditures'!$AG$45</f>
        <v>0</v>
      </c>
      <c r="D29" s="31">
        <f>'B. Total Expenditures'!$AG$45</f>
        <v>0</v>
      </c>
      <c r="E29" s="39">
        <f t="shared" si="0"/>
        <v>0</v>
      </c>
    </row>
    <row r="30" spans="1:5" ht="15.5" x14ac:dyDescent="0.35">
      <c r="A30" s="80" t="s">
        <v>120</v>
      </c>
      <c r="B30" s="31">
        <f>'C.1 Federal Expenditures'!$AH$45</f>
        <v>0</v>
      </c>
      <c r="C30" s="31">
        <f>'C.2 State Expenditures'!$AH$45</f>
        <v>0</v>
      </c>
      <c r="D30" s="31">
        <f>'B. Total Expenditures'!$AH$45</f>
        <v>0</v>
      </c>
      <c r="E30" s="39">
        <f t="shared" si="0"/>
        <v>0</v>
      </c>
    </row>
    <row r="31" spans="1:5" ht="29" x14ac:dyDescent="0.35">
      <c r="A31" s="81" t="s">
        <v>121</v>
      </c>
      <c r="B31" s="31">
        <f>'C.1 Federal Expenditures'!$AI$45</f>
        <v>0</v>
      </c>
      <c r="C31" s="31">
        <f>'C.2 State Expenditures'!$AI$45</f>
        <v>0</v>
      </c>
      <c r="D31" s="31">
        <f>'B. Total Expenditures'!$AI$45</f>
        <v>0</v>
      </c>
      <c r="E31" s="39">
        <f t="shared" si="0"/>
        <v>0</v>
      </c>
    </row>
    <row r="32" spans="1:5" x14ac:dyDescent="0.35">
      <c r="A32" s="81" t="s">
        <v>122</v>
      </c>
      <c r="B32" s="31">
        <f>'C.1 Federal Expenditures'!$AJ$45</f>
        <v>0</v>
      </c>
      <c r="C32" s="31">
        <f>'C.2 State Expenditures'!$AJ$45</f>
        <v>0</v>
      </c>
      <c r="D32" s="31">
        <f>'B. Total Expenditures'!$AJ$45</f>
        <v>0</v>
      </c>
      <c r="E32" s="39">
        <f t="shared" si="0"/>
        <v>0</v>
      </c>
    </row>
    <row r="33" spans="1:5" x14ac:dyDescent="0.35">
      <c r="A33" s="81" t="s">
        <v>123</v>
      </c>
      <c r="B33" s="31">
        <f>'C.1 Federal Expenditures'!$AK$45</f>
        <v>0</v>
      </c>
      <c r="C33" s="31">
        <f>'C.2 State Expenditures'!$AK$45</f>
        <v>0</v>
      </c>
      <c r="D33" s="31">
        <f>'B. Total Expenditures'!$AK$45</f>
        <v>0</v>
      </c>
      <c r="E33" s="39">
        <f t="shared" si="0"/>
        <v>0</v>
      </c>
    </row>
    <row r="34" spans="1:5" ht="15.5" x14ac:dyDescent="0.35">
      <c r="A34" s="80" t="s">
        <v>124</v>
      </c>
      <c r="B34" s="31">
        <f>'C.1 Federal Expenditures'!$AL$45</f>
        <v>566996</v>
      </c>
      <c r="C34" s="31">
        <f>'C.2 State Expenditures'!$AL$45</f>
        <v>0</v>
      </c>
      <c r="D34" s="31">
        <f>'B. Total Expenditures'!$AL$45</f>
        <v>566996</v>
      </c>
      <c r="E34" s="39">
        <f t="shared" si="0"/>
        <v>1.959396457400036E-2</v>
      </c>
    </row>
    <row r="35" spans="1:5" ht="15.5" x14ac:dyDescent="0.35">
      <c r="A35" s="80" t="s">
        <v>83</v>
      </c>
      <c r="B35" s="31">
        <f>'C.1 Federal Expenditures'!$AM$45</f>
        <v>1268127</v>
      </c>
      <c r="C35" s="31">
        <f>'C.2 State Expenditures'!$AM$45</f>
        <v>936657</v>
      </c>
      <c r="D35" s="31">
        <f>'B. Total Expenditures'!$AM$45</f>
        <v>2204784</v>
      </c>
      <c r="E35" s="39">
        <f t="shared" si="0"/>
        <v>7.6191824262116153E-2</v>
      </c>
    </row>
    <row r="36" spans="1:5" x14ac:dyDescent="0.35">
      <c r="A36" s="81" t="s">
        <v>125</v>
      </c>
      <c r="B36" s="31">
        <f>'C.1 Federal Expenditures'!$AN$45</f>
        <v>1268127</v>
      </c>
      <c r="C36" s="31">
        <f>'C.2 State Expenditures'!$AN$45</f>
        <v>936657</v>
      </c>
      <c r="D36" s="31">
        <f>'B. Total Expenditures'!$AN$45</f>
        <v>2204784</v>
      </c>
      <c r="E36" s="39">
        <f t="shared" si="0"/>
        <v>7.6191824262116153E-2</v>
      </c>
    </row>
    <row r="37" spans="1:5" x14ac:dyDescent="0.35">
      <c r="A37" s="81" t="s">
        <v>126</v>
      </c>
      <c r="B37" s="31">
        <f>'C.1 Federal Expenditures'!$AO$45</f>
        <v>0</v>
      </c>
      <c r="C37" s="31">
        <f>'C.2 State Expenditures'!$AO$45</f>
        <v>0</v>
      </c>
      <c r="D37" s="31">
        <f>'B. Total Expenditures'!$AO$45</f>
        <v>0</v>
      </c>
      <c r="E37" s="39">
        <f t="shared" si="0"/>
        <v>0</v>
      </c>
    </row>
    <row r="38" spans="1:5" x14ac:dyDescent="0.35">
      <c r="A38" s="81" t="s">
        <v>127</v>
      </c>
      <c r="B38" s="31">
        <f>'C.1 Federal Expenditures'!$AP$45</f>
        <v>0</v>
      </c>
      <c r="C38" s="31">
        <f>'C.2 State Expenditures'!$AP$45</f>
        <v>0</v>
      </c>
      <c r="D38" s="31">
        <f>'B. Total Expenditures'!$AP$45</f>
        <v>0</v>
      </c>
      <c r="E38" s="39">
        <f t="shared" si="0"/>
        <v>0</v>
      </c>
    </row>
    <row r="39" spans="1:5" ht="15.5" x14ac:dyDescent="0.35">
      <c r="A39" s="80" t="s">
        <v>77</v>
      </c>
      <c r="B39" s="31">
        <f>'C.1 Federal Expenditures'!$AQ$45</f>
        <v>0</v>
      </c>
      <c r="C39" s="31">
        <f>'C.2 State Expenditures'!$AQ$45</f>
        <v>0</v>
      </c>
      <c r="D39" s="31">
        <f>'B. Total Expenditures'!$AQ$45</f>
        <v>0</v>
      </c>
      <c r="E39" s="39">
        <f t="shared" si="0"/>
        <v>0</v>
      </c>
    </row>
    <row r="40" spans="1:5" ht="15.5" x14ac:dyDescent="0.35">
      <c r="A40" s="73" t="s">
        <v>130</v>
      </c>
      <c r="B40" s="95">
        <f>'C.1 Federal Expenditures'!$AR$45</f>
        <v>18276538</v>
      </c>
      <c r="C40" s="95">
        <f>'C.2 State Expenditures'!$AR$45</f>
        <v>8540000</v>
      </c>
      <c r="D40" s="95">
        <f>'B. Total Expenditures'!$AR$45</f>
        <v>26816538</v>
      </c>
      <c r="E40" s="75">
        <f t="shared" si="0"/>
        <v>0.92671252631294487</v>
      </c>
    </row>
    <row r="41" spans="1:5" ht="15.5" x14ac:dyDescent="0.35">
      <c r="A41" s="80" t="s">
        <v>78</v>
      </c>
      <c r="B41" s="31">
        <f>'C.1 Federal Expenditures'!$C$45</f>
        <v>0</v>
      </c>
      <c r="C41" s="94"/>
      <c r="D41" s="31">
        <f>'B. Total Expenditures'!$C$45</f>
        <v>0</v>
      </c>
      <c r="E41" s="39">
        <f t="shared" si="0"/>
        <v>0</v>
      </c>
    </row>
    <row r="42" spans="1:5" ht="15.5" x14ac:dyDescent="0.35">
      <c r="A42" s="80" t="s">
        <v>192</v>
      </c>
      <c r="B42" s="31">
        <f>'C.1 Federal Expenditures'!$D$45</f>
        <v>2120740</v>
      </c>
      <c r="C42" s="94"/>
      <c r="D42" s="31">
        <f>'B. Total Expenditures'!$D$45</f>
        <v>2120740</v>
      </c>
      <c r="E42" s="39">
        <f t="shared" si="0"/>
        <v>7.3287473687055155E-2</v>
      </c>
    </row>
    <row r="43" spans="1:5" ht="15.5" x14ac:dyDescent="0.35">
      <c r="A43" s="82" t="s">
        <v>101</v>
      </c>
      <c r="B43" s="95">
        <f>B41+B42</f>
        <v>2120740</v>
      </c>
      <c r="C43" s="97"/>
      <c r="D43" s="95">
        <f>D41+D42</f>
        <v>2120740</v>
      </c>
      <c r="E43" s="75">
        <f t="shared" si="0"/>
        <v>7.3287473687055155E-2</v>
      </c>
    </row>
    <row r="44" spans="1:5" ht="15.5" x14ac:dyDescent="0.35">
      <c r="A44" s="73" t="s">
        <v>59</v>
      </c>
      <c r="B44" s="74">
        <f>SUM(B41,B42, B3,B6,B10,B14,B18,B19,B22,B23,B24,B25,B26,B27,B28,B29,B30,B34,B35, B39)</f>
        <v>20397278</v>
      </c>
      <c r="C44" s="74">
        <f>SUM(C41,C42,C3,C6,C10,C14,C18,C19,C22,C23,C24,C25,C26,C27,C28,C29,C30,C34,C35, C39)</f>
        <v>8540000</v>
      </c>
      <c r="D44" s="74">
        <f>B44+C44</f>
        <v>28937278</v>
      </c>
      <c r="E44" s="75">
        <f t="shared" si="0"/>
        <v>1</v>
      </c>
    </row>
    <row r="45" spans="1:5" ht="15.5" x14ac:dyDescent="0.35">
      <c r="A45" s="80" t="s">
        <v>128</v>
      </c>
      <c r="B45" s="31">
        <f>'C.1 Federal Expenditures'!$AS$45</f>
        <v>0</v>
      </c>
      <c r="C45" s="94"/>
      <c r="D45" s="31">
        <f>'B. Total Expenditures'!$AS$45</f>
        <v>0</v>
      </c>
      <c r="E45" s="96"/>
    </row>
    <row r="46" spans="1:5" ht="15.5" x14ac:dyDescent="0.35">
      <c r="A46" s="80" t="s">
        <v>129</v>
      </c>
      <c r="B46" s="31">
        <f>'C.1 Federal Expenditures'!$AT$45</f>
        <v>22794891</v>
      </c>
      <c r="C46" s="94"/>
      <c r="D46" s="31">
        <f>'B. Total Expenditures'!$AT$45</f>
        <v>22794891</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8">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247</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Expenditures'!$G$46</f>
        <v>17460032</v>
      </c>
      <c r="C3" s="31">
        <f>'C.2 State Expenditures'!$G$46</f>
        <v>6151989</v>
      </c>
      <c r="D3" s="31">
        <f>'B. Total Expenditures'!$G$46</f>
        <v>23612021</v>
      </c>
      <c r="E3" s="39">
        <f t="shared" ref="E3:E44" si="0">D3/($D$44)</f>
        <v>0.1064622794113745</v>
      </c>
    </row>
    <row r="4" spans="1:5" ht="43.5" x14ac:dyDescent="0.35">
      <c r="A4" s="81" t="s">
        <v>103</v>
      </c>
      <c r="B4" s="31">
        <f>'C.1 Federal Expenditures'!$H$46</f>
        <v>17460032</v>
      </c>
      <c r="C4" s="31">
        <f>'C.2 State Expenditures'!$H$46</f>
        <v>6151989</v>
      </c>
      <c r="D4" s="31">
        <f>'B. Total Expenditures'!$H$46</f>
        <v>23612021</v>
      </c>
      <c r="E4" s="39">
        <f t="shared" si="0"/>
        <v>0.1064622794113745</v>
      </c>
    </row>
    <row r="5" spans="1:5" ht="43.5" x14ac:dyDescent="0.35">
      <c r="A5" s="81" t="s">
        <v>102</v>
      </c>
      <c r="B5" s="31">
        <f>'C.1 Federal Expenditures'!$I$46</f>
        <v>0</v>
      </c>
      <c r="C5" s="31">
        <f>'C.2 State Expenditures'!$I$46</f>
        <v>0</v>
      </c>
      <c r="D5" s="31">
        <f>'B. Total Expenditures'!$I$46</f>
        <v>0</v>
      </c>
      <c r="E5" s="39">
        <f t="shared" si="0"/>
        <v>0</v>
      </c>
    </row>
    <row r="6" spans="1:5" ht="31" x14ac:dyDescent="0.35">
      <c r="A6" s="80" t="s">
        <v>75</v>
      </c>
      <c r="B6" s="31">
        <f>'C.1 Federal Expenditures'!$J$46</f>
        <v>0</v>
      </c>
      <c r="C6" s="94"/>
      <c r="D6" s="31">
        <f>'B. Total Expenditures'!$J$46</f>
        <v>0</v>
      </c>
      <c r="E6" s="39">
        <f t="shared" si="0"/>
        <v>0</v>
      </c>
    </row>
    <row r="7" spans="1:5" x14ac:dyDescent="0.35">
      <c r="A7" s="81" t="s">
        <v>104</v>
      </c>
      <c r="B7" s="31">
        <f>'C.1 Federal Expenditures'!$K$46</f>
        <v>0</v>
      </c>
      <c r="C7" s="94"/>
      <c r="D7" s="31">
        <f>'B. Total Expenditures'!$K$46</f>
        <v>0</v>
      </c>
      <c r="E7" s="39">
        <f t="shared" si="0"/>
        <v>0</v>
      </c>
    </row>
    <row r="8" spans="1:5" x14ac:dyDescent="0.35">
      <c r="A8" s="81" t="s">
        <v>105</v>
      </c>
      <c r="B8" s="31">
        <f>'C.1 Federal Expenditures'!$L$46</f>
        <v>0</v>
      </c>
      <c r="C8" s="94"/>
      <c r="D8" s="31">
        <f>'B. Total Expenditures'!$L$46</f>
        <v>0</v>
      </c>
      <c r="E8" s="39">
        <f t="shared" si="0"/>
        <v>0</v>
      </c>
    </row>
    <row r="9" spans="1:5" ht="29" x14ac:dyDescent="0.35">
      <c r="A9" s="81" t="s">
        <v>106</v>
      </c>
      <c r="B9" s="31">
        <f>'C.1 Federal Expenditures'!$M$46</f>
        <v>0</v>
      </c>
      <c r="C9" s="94"/>
      <c r="D9" s="31">
        <f>'B. Total Expenditures'!$M$46</f>
        <v>0</v>
      </c>
      <c r="E9" s="39">
        <f t="shared" si="0"/>
        <v>0</v>
      </c>
    </row>
    <row r="10" spans="1:5" ht="31" x14ac:dyDescent="0.35">
      <c r="A10" s="80" t="s">
        <v>74</v>
      </c>
      <c r="B10" s="31">
        <f>'C.1 Federal Expenditures'!$N$46</f>
        <v>0</v>
      </c>
      <c r="C10" s="94"/>
      <c r="D10" s="31">
        <f>'B. Total Expenditures'!$N$46</f>
        <v>0</v>
      </c>
      <c r="E10" s="39">
        <f t="shared" si="0"/>
        <v>0</v>
      </c>
    </row>
    <row r="11" spans="1:5" x14ac:dyDescent="0.35">
      <c r="A11" s="81" t="s">
        <v>107</v>
      </c>
      <c r="B11" s="31">
        <f>'C.1 Federal Expenditures'!$O$46</f>
        <v>0</v>
      </c>
      <c r="C11" s="94"/>
      <c r="D11" s="31">
        <f>'B. Total Expenditures'!$O$46</f>
        <v>0</v>
      </c>
      <c r="E11" s="39">
        <f t="shared" si="0"/>
        <v>0</v>
      </c>
    </row>
    <row r="12" spans="1:5" x14ac:dyDescent="0.35">
      <c r="A12" s="81" t="s">
        <v>108</v>
      </c>
      <c r="B12" s="31">
        <f>'C.1 Federal Expenditures'!$P$46</f>
        <v>0</v>
      </c>
      <c r="C12" s="94"/>
      <c r="D12" s="31">
        <f>'B. Total Expenditures'!$P$46</f>
        <v>0</v>
      </c>
      <c r="E12" s="39">
        <f t="shared" si="0"/>
        <v>0</v>
      </c>
    </row>
    <row r="13" spans="1:5" ht="29" x14ac:dyDescent="0.35">
      <c r="A13" s="81" t="s">
        <v>109</v>
      </c>
      <c r="B13" s="31">
        <f>'C.1 Federal Expenditures'!$Q$46</f>
        <v>0</v>
      </c>
      <c r="C13" s="94"/>
      <c r="D13" s="31">
        <f>'B. Total Expenditures'!$Q$46</f>
        <v>0</v>
      </c>
      <c r="E13" s="39">
        <f t="shared" si="0"/>
        <v>0</v>
      </c>
    </row>
    <row r="14" spans="1:5" ht="31" x14ac:dyDescent="0.35">
      <c r="A14" s="80" t="s">
        <v>110</v>
      </c>
      <c r="B14" s="31">
        <f>'C.1 Federal Expenditures'!$R$46</f>
        <v>22199392</v>
      </c>
      <c r="C14" s="31">
        <f>'C.2 State Expenditures'!$R$46</f>
        <v>853209</v>
      </c>
      <c r="D14" s="31">
        <f>'B. Total Expenditures'!$R$46</f>
        <v>23052601</v>
      </c>
      <c r="E14" s="39">
        <f t="shared" si="0"/>
        <v>0.1039399570592001</v>
      </c>
    </row>
    <row r="15" spans="1:5" x14ac:dyDescent="0.35">
      <c r="A15" s="81" t="s">
        <v>111</v>
      </c>
      <c r="B15" s="31">
        <f>'C.1 Federal Expenditures'!$S$46</f>
        <v>0</v>
      </c>
      <c r="C15" s="31">
        <f>'C.2 State Expenditures'!$S$46</f>
        <v>0</v>
      </c>
      <c r="D15" s="31">
        <f>'B. Total Expenditures'!$S$46</f>
        <v>0</v>
      </c>
      <c r="E15" s="39">
        <f t="shared" si="0"/>
        <v>0</v>
      </c>
    </row>
    <row r="16" spans="1:5" x14ac:dyDescent="0.35">
      <c r="A16" s="81" t="s">
        <v>112</v>
      </c>
      <c r="B16" s="31">
        <f>'C.1 Federal Expenditures'!$T$46</f>
        <v>0</v>
      </c>
      <c r="C16" s="31">
        <f>'C.2 State Expenditures'!$T$46</f>
        <v>0</v>
      </c>
      <c r="D16" s="31">
        <f>'B. Total Expenditures'!$T$46</f>
        <v>0</v>
      </c>
      <c r="E16" s="39">
        <f t="shared" si="0"/>
        <v>0</v>
      </c>
    </row>
    <row r="17" spans="1:5" x14ac:dyDescent="0.35">
      <c r="A17" s="81" t="s">
        <v>113</v>
      </c>
      <c r="B17" s="31">
        <f>'C.1 Federal Expenditures'!$U$46</f>
        <v>22199392</v>
      </c>
      <c r="C17" s="31">
        <f>'C.2 State Expenditures'!$U$46</f>
        <v>853209</v>
      </c>
      <c r="D17" s="31">
        <f>'B. Total Expenditures'!$U$46</f>
        <v>23052601</v>
      </c>
      <c r="E17" s="39">
        <f t="shared" si="0"/>
        <v>0.1039399570592001</v>
      </c>
    </row>
    <row r="18" spans="1:5" ht="15.5" x14ac:dyDescent="0.35">
      <c r="A18" s="80" t="s">
        <v>114</v>
      </c>
      <c r="B18" s="31">
        <f>'C.1 Federal Expenditures'!$V$46</f>
        <v>588416</v>
      </c>
      <c r="C18" s="31">
        <f>'C.2 State Expenditures'!$V$46</f>
        <v>10482</v>
      </c>
      <c r="D18" s="31">
        <f>'B. Total Expenditures'!$V$46</f>
        <v>598898</v>
      </c>
      <c r="E18" s="39">
        <f t="shared" si="0"/>
        <v>2.7003214258920641E-3</v>
      </c>
    </row>
    <row r="19" spans="1:5" ht="15.5" x14ac:dyDescent="0.35">
      <c r="A19" s="80" t="s">
        <v>79</v>
      </c>
      <c r="B19" s="31">
        <f>'C.1 Federal Expenditures'!$W$46</f>
        <v>0</v>
      </c>
      <c r="C19" s="31">
        <f>'C.2 State Expenditures'!$W$46</f>
        <v>83206692</v>
      </c>
      <c r="D19" s="31">
        <f>'B. Total Expenditures'!$W$46</f>
        <v>83206692</v>
      </c>
      <c r="E19" s="39">
        <f t="shared" si="0"/>
        <v>0.37516373937665815</v>
      </c>
    </row>
    <row r="20" spans="1:5" ht="29" x14ac:dyDescent="0.35">
      <c r="A20" s="81" t="s">
        <v>116</v>
      </c>
      <c r="B20" s="31">
        <f>'C.1 Federal Expenditures'!$X$46</f>
        <v>0</v>
      </c>
      <c r="C20" s="31">
        <f>'C.2 State Expenditures'!$X$46</f>
        <v>0</v>
      </c>
      <c r="D20" s="31">
        <f>'B. Total Expenditures'!$X$46</f>
        <v>0</v>
      </c>
      <c r="E20" s="39">
        <f t="shared" si="0"/>
        <v>0</v>
      </c>
    </row>
    <row r="21" spans="1:5" x14ac:dyDescent="0.35">
      <c r="A21" s="81" t="s">
        <v>115</v>
      </c>
      <c r="B21" s="31">
        <f>'C.1 Federal Expenditures'!$Y$46</f>
        <v>0</v>
      </c>
      <c r="C21" s="31">
        <f>'C.2 State Expenditures'!$Y$46</f>
        <v>83206692</v>
      </c>
      <c r="D21" s="31">
        <f>'B. Total Expenditures'!$Y$46</f>
        <v>83206692</v>
      </c>
      <c r="E21" s="39">
        <f t="shared" si="0"/>
        <v>0.37516373937665815</v>
      </c>
    </row>
    <row r="22" spans="1:5" ht="31" x14ac:dyDescent="0.35">
      <c r="A22" s="80" t="s">
        <v>80</v>
      </c>
      <c r="B22" s="31">
        <f>'C.1 Federal Expenditures'!$Z$46</f>
        <v>0</v>
      </c>
      <c r="C22" s="31">
        <f>'C.2 State Expenditures'!$Z$46</f>
        <v>0</v>
      </c>
      <c r="D22" s="31">
        <f>'B. Total Expenditures'!$Z$46</f>
        <v>0</v>
      </c>
      <c r="E22" s="39">
        <f t="shared" si="0"/>
        <v>0</v>
      </c>
    </row>
    <row r="23" spans="1:5" ht="31" x14ac:dyDescent="0.35">
      <c r="A23" s="80" t="s">
        <v>76</v>
      </c>
      <c r="B23" s="31">
        <f>'C.1 Federal Expenditures'!$AA$46</f>
        <v>0</v>
      </c>
      <c r="C23" s="31">
        <f>'C.2 State Expenditures'!$AA$46</f>
        <v>0</v>
      </c>
      <c r="D23" s="31">
        <f>'B. Total Expenditures'!$AA$46</f>
        <v>0</v>
      </c>
      <c r="E23" s="39">
        <f t="shared" si="0"/>
        <v>0</v>
      </c>
    </row>
    <row r="24" spans="1:5" ht="31" x14ac:dyDescent="0.35">
      <c r="A24" s="80" t="s">
        <v>81</v>
      </c>
      <c r="B24" s="31">
        <f>'C.1 Federal Expenditures'!$AB$46</f>
        <v>0</v>
      </c>
      <c r="C24" s="31">
        <f>'C.2 State Expenditures'!$AB$46</f>
        <v>0</v>
      </c>
      <c r="D24" s="31">
        <f>'B. Total Expenditures'!$AB$46</f>
        <v>0</v>
      </c>
      <c r="E24" s="39">
        <f t="shared" si="0"/>
        <v>0</v>
      </c>
    </row>
    <row r="25" spans="1:5" ht="15.5" x14ac:dyDescent="0.35">
      <c r="A25" s="80" t="s">
        <v>61</v>
      </c>
      <c r="B25" s="31">
        <f>'C.1 Federal Expenditures'!$AC$46</f>
        <v>0</v>
      </c>
      <c r="C25" s="31">
        <f>'C.2 State Expenditures'!$AC$46</f>
        <v>0</v>
      </c>
      <c r="D25" s="31">
        <f>'B. Total Expenditures'!$AC$46</f>
        <v>0</v>
      </c>
      <c r="E25" s="39">
        <f t="shared" si="0"/>
        <v>0</v>
      </c>
    </row>
    <row r="26" spans="1:5" ht="15.5" x14ac:dyDescent="0.35">
      <c r="A26" s="80" t="s">
        <v>117</v>
      </c>
      <c r="B26" s="31">
        <f>'C.1 Federal Expenditures'!$AD$46</f>
        <v>438380</v>
      </c>
      <c r="C26" s="31">
        <f>'C.2 State Expenditures'!$AD$46</f>
        <v>23625</v>
      </c>
      <c r="D26" s="31">
        <f>'B. Total Expenditures'!$AD$46</f>
        <v>462005</v>
      </c>
      <c r="E26" s="39">
        <f t="shared" si="0"/>
        <v>2.0830959535167309E-3</v>
      </c>
    </row>
    <row r="27" spans="1:5" s="8" customFormat="1" ht="15.5" x14ac:dyDescent="0.35">
      <c r="A27" s="80" t="s">
        <v>118</v>
      </c>
      <c r="B27" s="31">
        <f>'C.1 Federal Expenditures'!$AE$46</f>
        <v>0</v>
      </c>
      <c r="C27" s="31">
        <f>'C.2 State Expenditures'!$AE$46</f>
        <v>0</v>
      </c>
      <c r="D27" s="31">
        <f>'B. Total Expenditures'!$AE$46</f>
        <v>0</v>
      </c>
      <c r="E27" s="39">
        <f t="shared" si="0"/>
        <v>0</v>
      </c>
    </row>
    <row r="28" spans="1:5" ht="31" x14ac:dyDescent="0.35">
      <c r="A28" s="80" t="s">
        <v>119</v>
      </c>
      <c r="B28" s="31">
        <f>'C.1 Federal Expenditures'!$AF$46</f>
        <v>0</v>
      </c>
      <c r="C28" s="31">
        <f>'C.2 State Expenditures'!$AF$46</f>
        <v>0</v>
      </c>
      <c r="D28" s="31">
        <f>'B. Total Expenditures'!$AF$46</f>
        <v>0</v>
      </c>
      <c r="E28" s="39">
        <f t="shared" si="0"/>
        <v>0</v>
      </c>
    </row>
    <row r="29" spans="1:5" ht="31" x14ac:dyDescent="0.35">
      <c r="A29" s="80" t="s">
        <v>82</v>
      </c>
      <c r="B29" s="31">
        <f>'C.1 Federal Expenditures'!$AG$46</f>
        <v>0</v>
      </c>
      <c r="C29" s="31">
        <f>'C.2 State Expenditures'!$AG$46</f>
        <v>0</v>
      </c>
      <c r="D29" s="31">
        <f>'B. Total Expenditures'!$AG$46</f>
        <v>0</v>
      </c>
      <c r="E29" s="39">
        <f t="shared" si="0"/>
        <v>0</v>
      </c>
    </row>
    <row r="30" spans="1:5" ht="15.5" x14ac:dyDescent="0.35">
      <c r="A30" s="80" t="s">
        <v>120</v>
      </c>
      <c r="B30" s="31">
        <f>'C.1 Federal Expenditures'!$AH$46</f>
        <v>0</v>
      </c>
      <c r="C30" s="31">
        <f>'C.2 State Expenditures'!$AH$46</f>
        <v>0</v>
      </c>
      <c r="D30" s="31">
        <f>'B. Total Expenditures'!$AH$46</f>
        <v>0</v>
      </c>
      <c r="E30" s="39">
        <f t="shared" si="0"/>
        <v>0</v>
      </c>
    </row>
    <row r="31" spans="1:5" ht="29" x14ac:dyDescent="0.35">
      <c r="A31" s="81" t="s">
        <v>121</v>
      </c>
      <c r="B31" s="31">
        <f>'C.1 Federal Expenditures'!$AI$46</f>
        <v>0</v>
      </c>
      <c r="C31" s="31">
        <f>'C.2 State Expenditures'!$AI$46</f>
        <v>0</v>
      </c>
      <c r="D31" s="31">
        <f>'B. Total Expenditures'!$AI$46</f>
        <v>0</v>
      </c>
      <c r="E31" s="39">
        <f t="shared" si="0"/>
        <v>0</v>
      </c>
    </row>
    <row r="32" spans="1:5" x14ac:dyDescent="0.35">
      <c r="A32" s="81" t="s">
        <v>122</v>
      </c>
      <c r="B32" s="31">
        <f>'C.1 Federal Expenditures'!$AJ$46</f>
        <v>0</v>
      </c>
      <c r="C32" s="31">
        <f>'C.2 State Expenditures'!$AJ$46</f>
        <v>0</v>
      </c>
      <c r="D32" s="31">
        <f>'B. Total Expenditures'!$AJ$46</f>
        <v>0</v>
      </c>
      <c r="E32" s="39">
        <f t="shared" si="0"/>
        <v>0</v>
      </c>
    </row>
    <row r="33" spans="1:5" x14ac:dyDescent="0.35">
      <c r="A33" s="81" t="s">
        <v>123</v>
      </c>
      <c r="B33" s="31">
        <f>'C.1 Federal Expenditures'!$AK$46</f>
        <v>0</v>
      </c>
      <c r="C33" s="31">
        <f>'C.2 State Expenditures'!$AK$46</f>
        <v>0</v>
      </c>
      <c r="D33" s="31">
        <f>'B. Total Expenditures'!$AK$46</f>
        <v>0</v>
      </c>
      <c r="E33" s="39">
        <f t="shared" si="0"/>
        <v>0</v>
      </c>
    </row>
    <row r="34" spans="1:5" ht="15.5" x14ac:dyDescent="0.35">
      <c r="A34" s="80" t="s">
        <v>124</v>
      </c>
      <c r="B34" s="31">
        <f>'C.1 Federal Expenditures'!$AL$46</f>
        <v>0</v>
      </c>
      <c r="C34" s="31">
        <f>'C.2 State Expenditures'!$AL$46</f>
        <v>0</v>
      </c>
      <c r="D34" s="31">
        <f>'B. Total Expenditures'!$AL$46</f>
        <v>0</v>
      </c>
      <c r="E34" s="39">
        <f t="shared" si="0"/>
        <v>0</v>
      </c>
    </row>
    <row r="35" spans="1:5" ht="15.5" x14ac:dyDescent="0.35">
      <c r="A35" s="80" t="s">
        <v>83</v>
      </c>
      <c r="B35" s="31">
        <f>'C.1 Federal Expenditures'!$AM$46</f>
        <v>32006187</v>
      </c>
      <c r="C35" s="31">
        <f>'C.2 State Expenditures'!$AM$46</f>
        <v>3057</v>
      </c>
      <c r="D35" s="31">
        <f>'B. Total Expenditures'!$AM$46</f>
        <v>32009244</v>
      </c>
      <c r="E35" s="39">
        <f t="shared" si="0"/>
        <v>0.14432382041650998</v>
      </c>
    </row>
    <row r="36" spans="1:5" x14ac:dyDescent="0.35">
      <c r="A36" s="81" t="s">
        <v>125</v>
      </c>
      <c r="B36" s="31">
        <f>'C.1 Federal Expenditures'!$AN$46</f>
        <v>31965807</v>
      </c>
      <c r="C36" s="31">
        <f>'C.2 State Expenditures'!$AN$46</f>
        <v>3057</v>
      </c>
      <c r="D36" s="31">
        <f>'B. Total Expenditures'!$AN$46</f>
        <v>31968864</v>
      </c>
      <c r="E36" s="39">
        <f t="shared" si="0"/>
        <v>0.14414175438994534</v>
      </c>
    </row>
    <row r="37" spans="1:5" x14ac:dyDescent="0.35">
      <c r="A37" s="81" t="s">
        <v>126</v>
      </c>
      <c r="B37" s="31">
        <f>'C.1 Federal Expenditures'!$AO$46</f>
        <v>0</v>
      </c>
      <c r="C37" s="31">
        <f>'C.2 State Expenditures'!$AO$46</f>
        <v>0</v>
      </c>
      <c r="D37" s="31">
        <f>'B. Total Expenditures'!$AO$46</f>
        <v>0</v>
      </c>
      <c r="E37" s="39">
        <f t="shared" si="0"/>
        <v>0</v>
      </c>
    </row>
    <row r="38" spans="1:5" x14ac:dyDescent="0.35">
      <c r="A38" s="81" t="s">
        <v>127</v>
      </c>
      <c r="B38" s="31">
        <f>'C.1 Federal Expenditures'!$AP$46</f>
        <v>40380</v>
      </c>
      <c r="C38" s="31">
        <f>'C.2 State Expenditures'!$AP$46</f>
        <v>0</v>
      </c>
      <c r="D38" s="31">
        <f>'B. Total Expenditures'!$AP$46</f>
        <v>40380</v>
      </c>
      <c r="E38" s="39">
        <f t="shared" si="0"/>
        <v>1.8206602656465967E-4</v>
      </c>
    </row>
    <row r="39" spans="1:5" ht="15.5" x14ac:dyDescent="0.35">
      <c r="A39" s="80" t="s">
        <v>77</v>
      </c>
      <c r="B39" s="31">
        <f>'C.1 Federal Expenditures'!$AQ$46</f>
        <v>1846210</v>
      </c>
      <c r="C39" s="31">
        <f>'C.2 State Expenditures'!$AQ$46</f>
        <v>0</v>
      </c>
      <c r="D39" s="31">
        <f>'B. Total Expenditures'!$AQ$46</f>
        <v>1846210</v>
      </c>
      <c r="E39" s="39">
        <f t="shared" si="0"/>
        <v>8.3242228554715296E-3</v>
      </c>
    </row>
    <row r="40" spans="1:5" ht="15.5" x14ac:dyDescent="0.35">
      <c r="A40" s="73" t="s">
        <v>130</v>
      </c>
      <c r="B40" s="95">
        <f>'C.1 Federal Expenditures'!$AR$46</f>
        <v>74538617</v>
      </c>
      <c r="C40" s="95">
        <f>'C.2 State Expenditures'!$AR$46</f>
        <v>90249054</v>
      </c>
      <c r="D40" s="95">
        <f>'B. Total Expenditures'!$AR$46</f>
        <v>164787671</v>
      </c>
      <c r="E40" s="75">
        <f t="shared" si="0"/>
        <v>0.74299743649862304</v>
      </c>
    </row>
    <row r="41" spans="1:5" ht="15.5" x14ac:dyDescent="0.35">
      <c r="A41" s="80" t="s">
        <v>78</v>
      </c>
      <c r="B41" s="31">
        <f>'C.1 Federal Expenditures'!$C$46</f>
        <v>57000000</v>
      </c>
      <c r="C41" s="94"/>
      <c r="D41" s="31">
        <f>'B. Total Expenditures'!$C$46</f>
        <v>57000000</v>
      </c>
      <c r="E41" s="39">
        <f t="shared" si="0"/>
        <v>0.25700256350137696</v>
      </c>
    </row>
    <row r="42" spans="1:5" ht="15.5" x14ac:dyDescent="0.35">
      <c r="A42" s="80" t="s">
        <v>192</v>
      </c>
      <c r="B42" s="31">
        <f>'C.1 Federal Expenditures'!$D$46</f>
        <v>0</v>
      </c>
      <c r="C42" s="94"/>
      <c r="D42" s="31">
        <f>'B. Total Expenditures'!$D$46</f>
        <v>0</v>
      </c>
      <c r="E42" s="39">
        <f t="shared" si="0"/>
        <v>0</v>
      </c>
    </row>
    <row r="43" spans="1:5" ht="15.5" x14ac:dyDescent="0.35">
      <c r="A43" s="82" t="s">
        <v>101</v>
      </c>
      <c r="B43" s="95">
        <f>B41+B42</f>
        <v>57000000</v>
      </c>
      <c r="C43" s="97"/>
      <c r="D43" s="95">
        <f>D41+D42</f>
        <v>57000000</v>
      </c>
      <c r="E43" s="75">
        <f t="shared" si="0"/>
        <v>0.25700256350137696</v>
      </c>
    </row>
    <row r="44" spans="1:5" ht="15.5" x14ac:dyDescent="0.35">
      <c r="A44" s="73" t="s">
        <v>59</v>
      </c>
      <c r="B44" s="74">
        <f>SUM(B41,B42, B3,B6,B10,B14,B18,B19,B22,B23,B24,B25,B26,B27,B28,B29,B30,B34,B35, B39)</f>
        <v>131538617</v>
      </c>
      <c r="C44" s="74">
        <f>SUM(C41,C42,C3,C6,C10,C14,C18,C19,C22,C23,C24,C25,C26,C27,C28,C29,C30,C34,C35, C39)</f>
        <v>90249054</v>
      </c>
      <c r="D44" s="74">
        <f>B44+C44</f>
        <v>221787671</v>
      </c>
      <c r="E44" s="75">
        <f t="shared" si="0"/>
        <v>1</v>
      </c>
    </row>
    <row r="45" spans="1:5" ht="15.5" x14ac:dyDescent="0.35">
      <c r="A45" s="80" t="s">
        <v>128</v>
      </c>
      <c r="B45" s="31">
        <f>'C.1 Federal Expenditures'!$AS$46</f>
        <v>0</v>
      </c>
      <c r="C45" s="94"/>
      <c r="D45" s="31">
        <f>'B. Total Expenditures'!$AS$46</f>
        <v>0</v>
      </c>
      <c r="E45" s="96"/>
    </row>
    <row r="46" spans="1:5" ht="15.5" x14ac:dyDescent="0.35">
      <c r="A46" s="80" t="s">
        <v>129</v>
      </c>
      <c r="B46" s="31">
        <f>'C.1 Federal Expenditures'!$AT$46</f>
        <v>789633873</v>
      </c>
      <c r="C46" s="94"/>
      <c r="D46" s="31">
        <f>'B. Total Expenditures'!$AT$46</f>
        <v>789633873</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9">
    <tabColor theme="0" tint="-0.34998626667073579"/>
    <pageSetUpPr fitToPage="1"/>
  </sheetPr>
  <dimension ref="A1:E56"/>
  <sheetViews>
    <sheetView workbookViewId="0">
      <selection activeCell="E3" sqref="E3"/>
    </sheetView>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246</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Expenditures'!$G$47</f>
        <v>6843349</v>
      </c>
      <c r="C3" s="31">
        <f>'C.2 State Expenditures'!$G$47</f>
        <v>38405624</v>
      </c>
      <c r="D3" s="31">
        <f>'B. Total Expenditures'!$G$47</f>
        <v>45248973</v>
      </c>
      <c r="E3" s="39">
        <f t="shared" ref="E3:E44" si="0">D3/($D$44)</f>
        <v>4.5974838695141469E-2</v>
      </c>
    </row>
    <row r="4" spans="1:5" ht="43.5" x14ac:dyDescent="0.35">
      <c r="A4" s="81" t="s">
        <v>103</v>
      </c>
      <c r="B4" s="31">
        <f>'C.1 Federal Expenditures'!$H$47</f>
        <v>6843349</v>
      </c>
      <c r="C4" s="31">
        <f>'C.2 State Expenditures'!$H$47</f>
        <v>38405624</v>
      </c>
      <c r="D4" s="31">
        <f>'B. Total Expenditures'!$H$47</f>
        <v>45248973</v>
      </c>
      <c r="E4" s="39">
        <f t="shared" si="0"/>
        <v>4.5974838695141469E-2</v>
      </c>
    </row>
    <row r="5" spans="1:5" ht="43.5" x14ac:dyDescent="0.35">
      <c r="A5" s="81" t="s">
        <v>102</v>
      </c>
      <c r="B5" s="31">
        <f>'C.1 Federal Expenditures'!$I$47</f>
        <v>0</v>
      </c>
      <c r="C5" s="31">
        <f>'C.2 State Expenditures'!$I$47</f>
        <v>0</v>
      </c>
      <c r="D5" s="31">
        <f>'B. Total Expenditures'!$I$47</f>
        <v>0</v>
      </c>
      <c r="E5" s="39">
        <f t="shared" si="0"/>
        <v>0</v>
      </c>
    </row>
    <row r="6" spans="1:5" ht="31" x14ac:dyDescent="0.35">
      <c r="A6" s="80" t="s">
        <v>75</v>
      </c>
      <c r="B6" s="31">
        <f>'C.1 Federal Expenditures'!$J$47</f>
        <v>86273658</v>
      </c>
      <c r="C6" s="94"/>
      <c r="D6" s="31">
        <f>'B. Total Expenditures'!$J$47</f>
        <v>86273658</v>
      </c>
      <c r="E6" s="39">
        <f t="shared" si="0"/>
        <v>8.7657625073386786E-2</v>
      </c>
    </row>
    <row r="7" spans="1:5" x14ac:dyDescent="0.35">
      <c r="A7" s="81" t="s">
        <v>104</v>
      </c>
      <c r="B7" s="31">
        <f>'C.1 Federal Expenditures'!$K$47</f>
        <v>86273658</v>
      </c>
      <c r="C7" s="94"/>
      <c r="D7" s="31">
        <f>'B. Total Expenditures'!$K$47</f>
        <v>86273658</v>
      </c>
      <c r="E7" s="39">
        <f t="shared" si="0"/>
        <v>8.7657625073386786E-2</v>
      </c>
    </row>
    <row r="8" spans="1:5" x14ac:dyDescent="0.35">
      <c r="A8" s="81" t="s">
        <v>105</v>
      </c>
      <c r="B8" s="31">
        <f>'C.1 Federal Expenditures'!$L$47</f>
        <v>0</v>
      </c>
      <c r="C8" s="94"/>
      <c r="D8" s="31">
        <f>'B. Total Expenditures'!$L$47</f>
        <v>0</v>
      </c>
      <c r="E8" s="39">
        <f t="shared" si="0"/>
        <v>0</v>
      </c>
    </row>
    <row r="9" spans="1:5" ht="29" x14ac:dyDescent="0.35">
      <c r="A9" s="81" t="s">
        <v>106</v>
      </c>
      <c r="B9" s="31">
        <f>'C.1 Federal Expenditures'!$M$47</f>
        <v>0</v>
      </c>
      <c r="C9" s="94"/>
      <c r="D9" s="31">
        <f>'B. Total Expenditures'!$M$47</f>
        <v>0</v>
      </c>
      <c r="E9" s="39">
        <f t="shared" si="0"/>
        <v>0</v>
      </c>
    </row>
    <row r="10" spans="1:5" ht="31" x14ac:dyDescent="0.35">
      <c r="A10" s="80" t="s">
        <v>74</v>
      </c>
      <c r="B10" s="31">
        <f>'C.1 Federal Expenditures'!$N$47</f>
        <v>290939883</v>
      </c>
      <c r="C10" s="94"/>
      <c r="D10" s="31">
        <f>'B. Total Expenditures'!$N$47</f>
        <v>290939883</v>
      </c>
      <c r="E10" s="39">
        <f t="shared" si="0"/>
        <v>0.29560702274741862</v>
      </c>
    </row>
    <row r="11" spans="1:5" x14ac:dyDescent="0.35">
      <c r="A11" s="81" t="s">
        <v>107</v>
      </c>
      <c r="B11" s="31">
        <f>'C.1 Federal Expenditures'!$O$47</f>
        <v>290939883</v>
      </c>
      <c r="C11" s="94"/>
      <c r="D11" s="31">
        <f>'B. Total Expenditures'!$O$47</f>
        <v>290939883</v>
      </c>
      <c r="E11" s="39">
        <f t="shared" si="0"/>
        <v>0.29560702274741862</v>
      </c>
    </row>
    <row r="12" spans="1:5" x14ac:dyDescent="0.35">
      <c r="A12" s="81" t="s">
        <v>108</v>
      </c>
      <c r="B12" s="31">
        <f>'C.1 Federal Expenditures'!$P$47</f>
        <v>0</v>
      </c>
      <c r="C12" s="94"/>
      <c r="D12" s="31">
        <f>'B. Total Expenditures'!$P$47</f>
        <v>0</v>
      </c>
      <c r="E12" s="39">
        <f t="shared" si="0"/>
        <v>0</v>
      </c>
    </row>
    <row r="13" spans="1:5" ht="29" x14ac:dyDescent="0.35">
      <c r="A13" s="81" t="s">
        <v>109</v>
      </c>
      <c r="B13" s="31">
        <f>'C.1 Federal Expenditures'!$Q$47</f>
        <v>0</v>
      </c>
      <c r="C13" s="94"/>
      <c r="D13" s="31">
        <f>'B. Total Expenditures'!$Q$47</f>
        <v>0</v>
      </c>
      <c r="E13" s="39">
        <f t="shared" si="0"/>
        <v>0</v>
      </c>
    </row>
    <row r="14" spans="1:5" ht="31" x14ac:dyDescent="0.35">
      <c r="A14" s="80" t="s">
        <v>110</v>
      </c>
      <c r="B14" s="31">
        <f>'C.1 Federal Expenditures'!$R$47</f>
        <v>78214614</v>
      </c>
      <c r="C14" s="31">
        <f>'C.2 State Expenditures'!$R$47</f>
        <v>7732676</v>
      </c>
      <c r="D14" s="31">
        <f>'B. Total Expenditures'!$R$47</f>
        <v>85947290</v>
      </c>
      <c r="E14" s="39">
        <f t="shared" si="0"/>
        <v>8.7326021610137874E-2</v>
      </c>
    </row>
    <row r="15" spans="1:5" x14ac:dyDescent="0.35">
      <c r="A15" s="81" t="s">
        <v>111</v>
      </c>
      <c r="B15" s="31">
        <f>'C.1 Federal Expenditures'!$S$47</f>
        <v>2352150</v>
      </c>
      <c r="C15" s="31">
        <f>'C.2 State Expenditures'!$S$47</f>
        <v>300417</v>
      </c>
      <c r="D15" s="31">
        <f>'B. Total Expenditures'!$S$47</f>
        <v>2652567</v>
      </c>
      <c r="E15" s="39">
        <f t="shared" si="0"/>
        <v>2.6951184052962998E-3</v>
      </c>
    </row>
    <row r="16" spans="1:5" x14ac:dyDescent="0.35">
      <c r="A16" s="81" t="s">
        <v>112</v>
      </c>
      <c r="B16" s="31">
        <f>'C.1 Federal Expenditures'!$T$47</f>
        <v>5634319</v>
      </c>
      <c r="C16" s="31">
        <f>'C.2 State Expenditures'!$T$47</f>
        <v>37629</v>
      </c>
      <c r="D16" s="31">
        <f>'B. Total Expenditures'!$T$47</f>
        <v>5671948</v>
      </c>
      <c r="E16" s="39">
        <f t="shared" si="0"/>
        <v>5.7629350921893909E-3</v>
      </c>
    </row>
    <row r="17" spans="1:5" x14ac:dyDescent="0.35">
      <c r="A17" s="81" t="s">
        <v>113</v>
      </c>
      <c r="B17" s="31">
        <f>'C.1 Federal Expenditures'!$U$47</f>
        <v>70228145</v>
      </c>
      <c r="C17" s="31">
        <f>'C.2 State Expenditures'!$U$47</f>
        <v>7394630</v>
      </c>
      <c r="D17" s="31">
        <f>'B. Total Expenditures'!$U$47</f>
        <v>77622775</v>
      </c>
      <c r="E17" s="39">
        <f t="shared" si="0"/>
        <v>7.886796811265219E-2</v>
      </c>
    </row>
    <row r="18" spans="1:5" ht="15.5" x14ac:dyDescent="0.35">
      <c r="A18" s="80" t="s">
        <v>114</v>
      </c>
      <c r="B18" s="31">
        <f>'C.1 Federal Expenditures'!$V$47</f>
        <v>1676514</v>
      </c>
      <c r="C18" s="31">
        <f>'C.2 State Expenditures'!$V$47</f>
        <v>200746</v>
      </c>
      <c r="D18" s="31">
        <f>'B. Total Expenditures'!$V$47</f>
        <v>1877260</v>
      </c>
      <c r="E18" s="39">
        <f t="shared" si="0"/>
        <v>1.9073742444682949E-3</v>
      </c>
    </row>
    <row r="19" spans="1:5" ht="15.5" x14ac:dyDescent="0.35">
      <c r="A19" s="80" t="s">
        <v>79</v>
      </c>
      <c r="B19" s="31">
        <f>'C.1 Federal Expenditures'!$W$47</f>
        <v>0</v>
      </c>
      <c r="C19" s="31">
        <f>'C.2 State Expenditures'!$W$47</f>
        <v>339179192</v>
      </c>
      <c r="D19" s="31">
        <f>'B. Total Expenditures'!$W$47</f>
        <v>339179192</v>
      </c>
      <c r="E19" s="39">
        <f t="shared" si="0"/>
        <v>0.34462016720132893</v>
      </c>
    </row>
    <row r="20" spans="1:5" ht="29" x14ac:dyDescent="0.35">
      <c r="A20" s="81" t="s">
        <v>116</v>
      </c>
      <c r="B20" s="31">
        <f>'C.1 Federal Expenditures'!$X$47</f>
        <v>0</v>
      </c>
      <c r="C20" s="31">
        <f>'C.2 State Expenditures'!$X$47</f>
        <v>0</v>
      </c>
      <c r="D20" s="31">
        <f>'B. Total Expenditures'!$X$47</f>
        <v>0</v>
      </c>
      <c r="E20" s="39">
        <f t="shared" si="0"/>
        <v>0</v>
      </c>
    </row>
    <row r="21" spans="1:5" x14ac:dyDescent="0.35">
      <c r="A21" s="81" t="s">
        <v>115</v>
      </c>
      <c r="B21" s="31">
        <f>'C.1 Federal Expenditures'!$Y$47</f>
        <v>0</v>
      </c>
      <c r="C21" s="31">
        <f>'C.2 State Expenditures'!$Y$47</f>
        <v>339179192</v>
      </c>
      <c r="D21" s="31">
        <f>'B. Total Expenditures'!$Y$47</f>
        <v>339179192</v>
      </c>
      <c r="E21" s="39">
        <f t="shared" si="0"/>
        <v>0.34462016720132893</v>
      </c>
    </row>
    <row r="22" spans="1:5" ht="31" x14ac:dyDescent="0.35">
      <c r="A22" s="80" t="s">
        <v>80</v>
      </c>
      <c r="B22" s="31">
        <f>'C.1 Federal Expenditures'!$Z$47</f>
        <v>0</v>
      </c>
      <c r="C22" s="31">
        <f>'C.2 State Expenditures'!$Z$47</f>
        <v>0</v>
      </c>
      <c r="D22" s="31">
        <f>'B. Total Expenditures'!$Z$47</f>
        <v>0</v>
      </c>
      <c r="E22" s="39">
        <f t="shared" si="0"/>
        <v>0</v>
      </c>
    </row>
    <row r="23" spans="1:5" ht="31" x14ac:dyDescent="0.35">
      <c r="A23" s="80" t="s">
        <v>76</v>
      </c>
      <c r="B23" s="31">
        <f>'C.1 Federal Expenditures'!$AA$47</f>
        <v>0</v>
      </c>
      <c r="C23" s="31">
        <f>'C.2 State Expenditures'!$AA$47</f>
        <v>0</v>
      </c>
      <c r="D23" s="31">
        <f>'B. Total Expenditures'!$AA$47</f>
        <v>0</v>
      </c>
      <c r="E23" s="39">
        <f t="shared" si="0"/>
        <v>0</v>
      </c>
    </row>
    <row r="24" spans="1:5" ht="31" x14ac:dyDescent="0.35">
      <c r="A24" s="80" t="s">
        <v>81</v>
      </c>
      <c r="B24" s="31">
        <f>'C.1 Federal Expenditures'!$AB$47</f>
        <v>0</v>
      </c>
      <c r="C24" s="31">
        <f>'C.2 State Expenditures'!$AB$47</f>
        <v>0</v>
      </c>
      <c r="D24" s="31">
        <f>'B. Total Expenditures'!$AB$47</f>
        <v>0</v>
      </c>
      <c r="E24" s="39">
        <f t="shared" si="0"/>
        <v>0</v>
      </c>
    </row>
    <row r="25" spans="1:5" ht="15.5" x14ac:dyDescent="0.35">
      <c r="A25" s="80" t="s">
        <v>61</v>
      </c>
      <c r="B25" s="31">
        <f>'C.1 Federal Expenditures'!$AC$47</f>
        <v>4250924</v>
      </c>
      <c r="C25" s="31">
        <f>'C.2 State Expenditures'!$AC$47</f>
        <v>85585</v>
      </c>
      <c r="D25" s="31">
        <f>'B. Total Expenditures'!$AC$47</f>
        <v>4336509</v>
      </c>
      <c r="E25" s="39">
        <f t="shared" si="0"/>
        <v>4.406073520719006E-3</v>
      </c>
    </row>
    <row r="26" spans="1:5" ht="15.5" x14ac:dyDescent="0.35">
      <c r="A26" s="80" t="s">
        <v>117</v>
      </c>
      <c r="B26" s="31">
        <f>'C.1 Federal Expenditures'!$AD$47</f>
        <v>0</v>
      </c>
      <c r="C26" s="31">
        <f>'C.2 State Expenditures'!$AD$47</f>
        <v>0</v>
      </c>
      <c r="D26" s="31">
        <f>'B. Total Expenditures'!$AD$47</f>
        <v>0</v>
      </c>
      <c r="E26" s="39">
        <f t="shared" si="0"/>
        <v>0</v>
      </c>
    </row>
    <row r="27" spans="1:5" s="8" customFormat="1" ht="15.5" x14ac:dyDescent="0.35">
      <c r="A27" s="80" t="s">
        <v>118</v>
      </c>
      <c r="B27" s="31">
        <f>'C.1 Federal Expenditures'!$AE$47</f>
        <v>0</v>
      </c>
      <c r="C27" s="31">
        <f>'C.2 State Expenditures'!$AE$47</f>
        <v>0</v>
      </c>
      <c r="D27" s="31">
        <f>'B. Total Expenditures'!$AE$47</f>
        <v>0</v>
      </c>
      <c r="E27" s="39">
        <f t="shared" si="0"/>
        <v>0</v>
      </c>
    </row>
    <row r="28" spans="1:5" ht="31" x14ac:dyDescent="0.35">
      <c r="A28" s="80" t="s">
        <v>119</v>
      </c>
      <c r="B28" s="31">
        <f>'C.1 Federal Expenditures'!$AF$47</f>
        <v>6899053</v>
      </c>
      <c r="C28" s="31">
        <f>'C.2 State Expenditures'!$AF$47</f>
        <v>0</v>
      </c>
      <c r="D28" s="31">
        <f>'B. Total Expenditures'!$AF$47</f>
        <v>6899053</v>
      </c>
      <c r="E28" s="39">
        <f t="shared" si="0"/>
        <v>7.0097248135163603E-3</v>
      </c>
    </row>
    <row r="29" spans="1:5" ht="31" x14ac:dyDescent="0.35">
      <c r="A29" s="80" t="s">
        <v>82</v>
      </c>
      <c r="B29" s="31">
        <f>'C.1 Federal Expenditures'!$AG$47</f>
        <v>9654369</v>
      </c>
      <c r="C29" s="31">
        <f>'C.2 State Expenditures'!$AG$47</f>
        <v>0</v>
      </c>
      <c r="D29" s="31">
        <f>'B. Total Expenditures'!$AG$47</f>
        <v>9654369</v>
      </c>
      <c r="E29" s="39">
        <f t="shared" si="0"/>
        <v>9.8092404766484814E-3</v>
      </c>
    </row>
    <row r="30" spans="1:5" ht="15.5" x14ac:dyDescent="0.35">
      <c r="A30" s="80" t="s">
        <v>120</v>
      </c>
      <c r="B30" s="31">
        <f>'C.1 Federal Expenditures'!$AH$47</f>
        <v>0</v>
      </c>
      <c r="C30" s="31">
        <f>'C.2 State Expenditures'!$AH$47</f>
        <v>0</v>
      </c>
      <c r="D30" s="31">
        <f>'B. Total Expenditures'!$AH$47</f>
        <v>0</v>
      </c>
      <c r="E30" s="39">
        <f t="shared" si="0"/>
        <v>0</v>
      </c>
    </row>
    <row r="31" spans="1:5" ht="29" x14ac:dyDescent="0.35">
      <c r="A31" s="81" t="s">
        <v>121</v>
      </c>
      <c r="B31" s="31">
        <f>'C.1 Federal Expenditures'!$AI$47</f>
        <v>0</v>
      </c>
      <c r="C31" s="31">
        <f>'C.2 State Expenditures'!$AI$47</f>
        <v>0</v>
      </c>
      <c r="D31" s="31">
        <f>'B. Total Expenditures'!$AI$47</f>
        <v>0</v>
      </c>
      <c r="E31" s="39">
        <f t="shared" si="0"/>
        <v>0</v>
      </c>
    </row>
    <row r="32" spans="1:5" x14ac:dyDescent="0.35">
      <c r="A32" s="81" t="s">
        <v>122</v>
      </c>
      <c r="B32" s="31">
        <f>'C.1 Federal Expenditures'!$AJ$47</f>
        <v>0</v>
      </c>
      <c r="C32" s="31">
        <f>'C.2 State Expenditures'!$AJ$47</f>
        <v>0</v>
      </c>
      <c r="D32" s="31">
        <f>'B. Total Expenditures'!$AJ$47</f>
        <v>0</v>
      </c>
      <c r="E32" s="39">
        <f t="shared" si="0"/>
        <v>0</v>
      </c>
    </row>
    <row r="33" spans="1:5" x14ac:dyDescent="0.35">
      <c r="A33" s="81" t="s">
        <v>123</v>
      </c>
      <c r="B33" s="31">
        <f>'C.1 Federal Expenditures'!$AK$47</f>
        <v>0</v>
      </c>
      <c r="C33" s="31">
        <f>'C.2 State Expenditures'!$AK$47</f>
        <v>0</v>
      </c>
      <c r="D33" s="31">
        <f>'B. Total Expenditures'!$AK$47</f>
        <v>0</v>
      </c>
      <c r="E33" s="39">
        <f t="shared" si="0"/>
        <v>0</v>
      </c>
    </row>
    <row r="34" spans="1:5" ht="15.5" x14ac:dyDescent="0.35">
      <c r="A34" s="80" t="s">
        <v>124</v>
      </c>
      <c r="B34" s="31">
        <f>'C.1 Federal Expenditures'!$AL$47</f>
        <v>13366835</v>
      </c>
      <c r="C34" s="31">
        <f>'C.2 State Expenditures'!$AL$47</f>
        <v>0</v>
      </c>
      <c r="D34" s="31">
        <f>'B. Total Expenditures'!$AL$47</f>
        <v>13366835</v>
      </c>
      <c r="E34" s="39">
        <f t="shared" si="0"/>
        <v>1.3581260352352556E-2</v>
      </c>
    </row>
    <row r="35" spans="1:5" ht="15.5" x14ac:dyDescent="0.35">
      <c r="A35" s="80" t="s">
        <v>83</v>
      </c>
      <c r="B35" s="31">
        <f>'C.1 Federal Expenditures'!$AM$47</f>
        <v>68010235</v>
      </c>
      <c r="C35" s="31">
        <f>'C.2 State Expenditures'!$AM$47</f>
        <v>810345</v>
      </c>
      <c r="D35" s="31">
        <f>'B. Total Expenditures'!$AM$47</f>
        <v>68820580</v>
      </c>
      <c r="E35" s="39">
        <f t="shared" si="0"/>
        <v>6.9924571866107968E-2</v>
      </c>
    </row>
    <row r="36" spans="1:5" x14ac:dyDescent="0.35">
      <c r="A36" s="81" t="s">
        <v>125</v>
      </c>
      <c r="B36" s="31">
        <f>'C.1 Federal Expenditures'!$AN$47</f>
        <v>53872932</v>
      </c>
      <c r="C36" s="31">
        <f>'C.2 State Expenditures'!$AN$47</f>
        <v>699043</v>
      </c>
      <c r="D36" s="31">
        <f>'B. Total Expenditures'!$AN$47</f>
        <v>54571975</v>
      </c>
      <c r="E36" s="39">
        <f t="shared" si="0"/>
        <v>5.5447396516608079E-2</v>
      </c>
    </row>
    <row r="37" spans="1:5" x14ac:dyDescent="0.35">
      <c r="A37" s="81" t="s">
        <v>126</v>
      </c>
      <c r="B37" s="31">
        <f>'C.1 Federal Expenditures'!$AO$47</f>
        <v>0</v>
      </c>
      <c r="C37" s="31">
        <f>'C.2 State Expenditures'!$AO$47</f>
        <v>0</v>
      </c>
      <c r="D37" s="31">
        <f>'B. Total Expenditures'!$AO$47</f>
        <v>0</v>
      </c>
      <c r="E37" s="39">
        <f t="shared" si="0"/>
        <v>0</v>
      </c>
    </row>
    <row r="38" spans="1:5" x14ac:dyDescent="0.35">
      <c r="A38" s="81" t="s">
        <v>127</v>
      </c>
      <c r="B38" s="31">
        <f>'C.1 Federal Expenditures'!$AP$47</f>
        <v>14137303</v>
      </c>
      <c r="C38" s="31">
        <f>'C.2 State Expenditures'!$AP$47</f>
        <v>111302</v>
      </c>
      <c r="D38" s="31">
        <f>'B. Total Expenditures'!$AP$47</f>
        <v>14248605</v>
      </c>
      <c r="E38" s="39">
        <f t="shared" si="0"/>
        <v>1.4477175349499893E-2</v>
      </c>
    </row>
    <row r="39" spans="1:5" ht="15.5" x14ac:dyDescent="0.35">
      <c r="A39" s="80" t="s">
        <v>77</v>
      </c>
      <c r="B39" s="31">
        <f>'C.1 Federal Expenditures'!$AQ$47</f>
        <v>0</v>
      </c>
      <c r="C39" s="31">
        <f>'C.2 State Expenditures'!$AQ$47</f>
        <v>0</v>
      </c>
      <c r="D39" s="31">
        <f>'B. Total Expenditures'!$AQ$47</f>
        <v>0</v>
      </c>
      <c r="E39" s="39">
        <f t="shared" si="0"/>
        <v>0</v>
      </c>
    </row>
    <row r="40" spans="1:5" ht="15.5" x14ac:dyDescent="0.35">
      <c r="A40" s="73" t="s">
        <v>130</v>
      </c>
      <c r="B40" s="95">
        <f>'C.1 Federal Expenditures'!$AR$47</f>
        <v>566129434</v>
      </c>
      <c r="C40" s="95">
        <f>'C.2 State Expenditures'!$AR$47</f>
        <v>386414168</v>
      </c>
      <c r="D40" s="95">
        <f>'B. Total Expenditures'!$AR$47</f>
        <v>952543602</v>
      </c>
      <c r="E40" s="75">
        <f t="shared" si="0"/>
        <v>0.96782392060122635</v>
      </c>
    </row>
    <row r="41" spans="1:5" ht="15.5" x14ac:dyDescent="0.35">
      <c r="A41" s="80" t="s">
        <v>78</v>
      </c>
      <c r="B41" s="31">
        <f>'C.1 Federal Expenditures'!$C$47</f>
        <v>0</v>
      </c>
      <c r="C41" s="94"/>
      <c r="D41" s="31">
        <f>'B. Total Expenditures'!$C$47</f>
        <v>0</v>
      </c>
      <c r="E41" s="39">
        <f t="shared" si="0"/>
        <v>0</v>
      </c>
    </row>
    <row r="42" spans="1:5" ht="15.5" x14ac:dyDescent="0.35">
      <c r="A42" s="80" t="s">
        <v>192</v>
      </c>
      <c r="B42" s="31">
        <f>'C.1 Federal Expenditures'!$D$47</f>
        <v>31668073</v>
      </c>
      <c r="C42" s="94"/>
      <c r="D42" s="31">
        <f>'B. Total Expenditures'!$D$47</f>
        <v>31668073</v>
      </c>
      <c r="E42" s="39">
        <f t="shared" si="0"/>
        <v>3.2176079398773642E-2</v>
      </c>
    </row>
    <row r="43" spans="1:5" ht="15.5" x14ac:dyDescent="0.35">
      <c r="A43" s="82" t="s">
        <v>101</v>
      </c>
      <c r="B43" s="95">
        <f>B41+B42</f>
        <v>31668073</v>
      </c>
      <c r="C43" s="97"/>
      <c r="D43" s="95">
        <f>D41+D42</f>
        <v>31668073</v>
      </c>
      <c r="E43" s="75">
        <f t="shared" si="0"/>
        <v>3.2176079398773642E-2</v>
      </c>
    </row>
    <row r="44" spans="1:5" ht="15.5" x14ac:dyDescent="0.35">
      <c r="A44" s="73" t="s">
        <v>59</v>
      </c>
      <c r="B44" s="74">
        <f>SUM(B41,B42, B3,B6,B10,B14,B18,B19,B22,B23,B24,B25,B26,B27,B28,B29,B30,B34,B35, B39)</f>
        <v>597797507</v>
      </c>
      <c r="C44" s="74">
        <f>SUM(C41,C42,C3,C6,C10,C14,C18,C19,C22,C23,C24,C25,C26,C27,C28,C29,C30,C34,C35, C39)</f>
        <v>386414168</v>
      </c>
      <c r="D44" s="74">
        <f>B44+C44</f>
        <v>984211675</v>
      </c>
      <c r="E44" s="75">
        <f t="shared" si="0"/>
        <v>1</v>
      </c>
    </row>
    <row r="45" spans="1:5" ht="15.5" x14ac:dyDescent="0.35">
      <c r="A45" s="80" t="s">
        <v>128</v>
      </c>
      <c r="B45" s="31">
        <f>'C.1 Federal Expenditures'!$AS$47</f>
        <v>0</v>
      </c>
      <c r="C45" s="94"/>
      <c r="D45" s="31">
        <f>'B. Total Expenditures'!$AS$47</f>
        <v>0</v>
      </c>
      <c r="E45" s="96"/>
    </row>
    <row r="46" spans="1:5" ht="15.5" x14ac:dyDescent="0.35">
      <c r="A46" s="80" t="s">
        <v>129</v>
      </c>
      <c r="B46" s="31">
        <f>'C.1 Federal Expenditures'!$AT$47</f>
        <v>281369460</v>
      </c>
      <c r="C46" s="94"/>
      <c r="D46" s="31">
        <f>'B. Total Expenditures'!$AT$47</f>
        <v>281369460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0">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245</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Expenditures'!$G$48</f>
        <v>10651805</v>
      </c>
      <c r="C3" s="31">
        <f>'C.2 State Expenditures'!$G$48</f>
        <v>6691292</v>
      </c>
      <c r="D3" s="31">
        <f>'B. Total Expenditures'!$G$48</f>
        <v>17343097</v>
      </c>
      <c r="E3" s="39">
        <f t="shared" ref="E3:E44" si="0">D3/($D$44)</f>
        <v>0.17937975517112029</v>
      </c>
    </row>
    <row r="4" spans="1:5" ht="43.5" x14ac:dyDescent="0.35">
      <c r="A4" s="81" t="s">
        <v>103</v>
      </c>
      <c r="B4" s="31">
        <f>'C.1 Federal Expenditures'!$H$48</f>
        <v>10651805</v>
      </c>
      <c r="C4" s="31">
        <f>'C.2 State Expenditures'!$H$48</f>
        <v>6691292</v>
      </c>
      <c r="D4" s="31">
        <f>'B. Total Expenditures'!$H$48</f>
        <v>17343097</v>
      </c>
      <c r="E4" s="39">
        <f t="shared" si="0"/>
        <v>0.17937975517112029</v>
      </c>
    </row>
    <row r="5" spans="1:5" ht="43.5" x14ac:dyDescent="0.35">
      <c r="A5" s="81" t="s">
        <v>102</v>
      </c>
      <c r="B5" s="31">
        <f>'C.1 Federal Expenditures'!$I$48</f>
        <v>0</v>
      </c>
      <c r="C5" s="31">
        <f>'C.2 State Expenditures'!$I$48</f>
        <v>0</v>
      </c>
      <c r="D5" s="31">
        <f>'B. Total Expenditures'!$I$48</f>
        <v>0</v>
      </c>
      <c r="E5" s="39">
        <f t="shared" si="0"/>
        <v>0</v>
      </c>
    </row>
    <row r="6" spans="1:5" ht="31" x14ac:dyDescent="0.35">
      <c r="A6" s="80" t="s">
        <v>75</v>
      </c>
      <c r="B6" s="31">
        <f>'C.1 Federal Expenditures'!$J$48</f>
        <v>0</v>
      </c>
      <c r="C6" s="94"/>
      <c r="D6" s="31">
        <f>'B. Total Expenditures'!$J$48</f>
        <v>0</v>
      </c>
      <c r="E6" s="39">
        <f t="shared" si="0"/>
        <v>0</v>
      </c>
    </row>
    <row r="7" spans="1:5" x14ac:dyDescent="0.35">
      <c r="A7" s="81" t="s">
        <v>104</v>
      </c>
      <c r="B7" s="31">
        <f>'C.1 Federal Expenditures'!$K$48</f>
        <v>0</v>
      </c>
      <c r="C7" s="94"/>
      <c r="D7" s="31">
        <f>'B. Total Expenditures'!$K$48</f>
        <v>0</v>
      </c>
      <c r="E7" s="39">
        <f t="shared" si="0"/>
        <v>0</v>
      </c>
    </row>
    <row r="8" spans="1:5" x14ac:dyDescent="0.35">
      <c r="A8" s="81" t="s">
        <v>105</v>
      </c>
      <c r="B8" s="31">
        <f>'C.1 Federal Expenditures'!$L$48</f>
        <v>0</v>
      </c>
      <c r="C8" s="94"/>
      <c r="D8" s="31">
        <f>'B. Total Expenditures'!$L$48</f>
        <v>0</v>
      </c>
      <c r="E8" s="39">
        <f t="shared" si="0"/>
        <v>0</v>
      </c>
    </row>
    <row r="9" spans="1:5" ht="29" x14ac:dyDescent="0.35">
      <c r="A9" s="81" t="s">
        <v>106</v>
      </c>
      <c r="B9" s="31">
        <f>'C.1 Federal Expenditures'!$M$48</f>
        <v>0</v>
      </c>
      <c r="C9" s="94"/>
      <c r="D9" s="31">
        <f>'B. Total Expenditures'!$M$48</f>
        <v>0</v>
      </c>
      <c r="E9" s="39">
        <f t="shared" si="0"/>
        <v>0</v>
      </c>
    </row>
    <row r="10" spans="1:5" ht="31" x14ac:dyDescent="0.35">
      <c r="A10" s="80" t="s">
        <v>74</v>
      </c>
      <c r="B10" s="31">
        <f>'C.1 Federal Expenditures'!$N$48</f>
        <v>0</v>
      </c>
      <c r="C10" s="94"/>
      <c r="D10" s="31">
        <f>'B. Total Expenditures'!$N$48</f>
        <v>0</v>
      </c>
      <c r="E10" s="39">
        <f t="shared" si="0"/>
        <v>0</v>
      </c>
    </row>
    <row r="11" spans="1:5" x14ac:dyDescent="0.35">
      <c r="A11" s="81" t="s">
        <v>107</v>
      </c>
      <c r="B11" s="31">
        <f>'C.1 Federal Expenditures'!$O$48</f>
        <v>0</v>
      </c>
      <c r="C11" s="94"/>
      <c r="D11" s="31">
        <f>'B. Total Expenditures'!$O$48</f>
        <v>0</v>
      </c>
      <c r="E11" s="39">
        <f t="shared" si="0"/>
        <v>0</v>
      </c>
    </row>
    <row r="12" spans="1:5" x14ac:dyDescent="0.35">
      <c r="A12" s="81" t="s">
        <v>108</v>
      </c>
      <c r="B12" s="31">
        <f>'C.1 Federal Expenditures'!$P$48</f>
        <v>0</v>
      </c>
      <c r="C12" s="94"/>
      <c r="D12" s="31">
        <f>'B. Total Expenditures'!$P$48</f>
        <v>0</v>
      </c>
      <c r="E12" s="39">
        <f t="shared" si="0"/>
        <v>0</v>
      </c>
    </row>
    <row r="13" spans="1:5" ht="29" x14ac:dyDescent="0.35">
      <c r="A13" s="81" t="s">
        <v>109</v>
      </c>
      <c r="B13" s="31">
        <f>'C.1 Federal Expenditures'!$Q$48</f>
        <v>0</v>
      </c>
      <c r="C13" s="94"/>
      <c r="D13" s="31">
        <f>'B. Total Expenditures'!$Q$48</f>
        <v>0</v>
      </c>
      <c r="E13" s="39">
        <f t="shared" si="0"/>
        <v>0</v>
      </c>
    </row>
    <row r="14" spans="1:5" ht="31" x14ac:dyDescent="0.35">
      <c r="A14" s="80" t="s">
        <v>110</v>
      </c>
      <c r="B14" s="31">
        <f>'C.1 Federal Expenditures'!$R$48</f>
        <v>14776813</v>
      </c>
      <c r="C14" s="31">
        <f>'C.2 State Expenditures'!$R$48</f>
        <v>0</v>
      </c>
      <c r="D14" s="31">
        <f>'B. Total Expenditures'!$R$48</f>
        <v>14776813</v>
      </c>
      <c r="E14" s="39">
        <f t="shared" si="0"/>
        <v>0.15283666453283559</v>
      </c>
    </row>
    <row r="15" spans="1:5" x14ac:dyDescent="0.35">
      <c r="A15" s="81" t="s">
        <v>111</v>
      </c>
      <c r="B15" s="31">
        <f>'C.1 Federal Expenditures'!$S$48</f>
        <v>191122</v>
      </c>
      <c r="C15" s="31">
        <f>'C.2 State Expenditures'!$S$48</f>
        <v>0</v>
      </c>
      <c r="D15" s="31">
        <f>'B. Total Expenditures'!$S$48</f>
        <v>191122</v>
      </c>
      <c r="E15" s="39">
        <f t="shared" si="0"/>
        <v>1.9767759799656803E-3</v>
      </c>
    </row>
    <row r="16" spans="1:5" x14ac:dyDescent="0.35">
      <c r="A16" s="81" t="s">
        <v>112</v>
      </c>
      <c r="B16" s="31">
        <f>'C.1 Federal Expenditures'!$T$48</f>
        <v>1056879</v>
      </c>
      <c r="C16" s="31">
        <f>'C.2 State Expenditures'!$T$48</f>
        <v>0</v>
      </c>
      <c r="D16" s="31">
        <f>'B. Total Expenditures'!$T$48</f>
        <v>1056879</v>
      </c>
      <c r="E16" s="39">
        <f t="shared" si="0"/>
        <v>1.0931305767677965E-2</v>
      </c>
    </row>
    <row r="17" spans="1:5" x14ac:dyDescent="0.35">
      <c r="A17" s="81" t="s">
        <v>113</v>
      </c>
      <c r="B17" s="31">
        <f>'C.1 Federal Expenditures'!$U$48</f>
        <v>13528812</v>
      </c>
      <c r="C17" s="31">
        <f>'C.2 State Expenditures'!$U$48</f>
        <v>0</v>
      </c>
      <c r="D17" s="31">
        <f>'B. Total Expenditures'!$U$48</f>
        <v>13528812</v>
      </c>
      <c r="E17" s="39">
        <f t="shared" si="0"/>
        <v>0.13992858278519194</v>
      </c>
    </row>
    <row r="18" spans="1:5" ht="15.5" x14ac:dyDescent="0.35">
      <c r="A18" s="80" t="s">
        <v>114</v>
      </c>
      <c r="B18" s="31">
        <f>'C.1 Federal Expenditures'!$V$48</f>
        <v>0</v>
      </c>
      <c r="C18" s="31">
        <f>'C.2 State Expenditures'!$V$48</f>
        <v>3934069</v>
      </c>
      <c r="D18" s="31">
        <f>'B. Total Expenditures'!$V$48</f>
        <v>3934069</v>
      </c>
      <c r="E18" s="39">
        <f t="shared" si="0"/>
        <v>4.0690099008631159E-2</v>
      </c>
    </row>
    <row r="19" spans="1:5" ht="15.5" x14ac:dyDescent="0.35">
      <c r="A19" s="80" t="s">
        <v>79</v>
      </c>
      <c r="B19" s="31">
        <f>'C.1 Federal Expenditures'!$W$48</f>
        <v>8266799</v>
      </c>
      <c r="C19" s="31">
        <f>'C.2 State Expenditures'!$W$48</f>
        <v>11766696</v>
      </c>
      <c r="D19" s="31">
        <f>'B. Total Expenditures'!$W$48</f>
        <v>20033495</v>
      </c>
      <c r="E19" s="39">
        <f t="shared" si="0"/>
        <v>0.20720655764779855</v>
      </c>
    </row>
    <row r="20" spans="1:5" ht="29" x14ac:dyDescent="0.35">
      <c r="A20" s="81" t="s">
        <v>116</v>
      </c>
      <c r="B20" s="31">
        <f>'C.1 Federal Expenditures'!$X$48</f>
        <v>3072662</v>
      </c>
      <c r="C20" s="31">
        <f>'C.2 State Expenditures'!$X$48</f>
        <v>4474924</v>
      </c>
      <c r="D20" s="31">
        <f>'B. Total Expenditures'!$X$48</f>
        <v>7547586</v>
      </c>
      <c r="E20" s="39">
        <f t="shared" si="0"/>
        <v>7.8064726779362131E-2</v>
      </c>
    </row>
    <row r="21" spans="1:5" x14ac:dyDescent="0.35">
      <c r="A21" s="81" t="s">
        <v>115</v>
      </c>
      <c r="B21" s="31">
        <f>'C.1 Federal Expenditures'!$Y$48</f>
        <v>5194137</v>
      </c>
      <c r="C21" s="31">
        <f>'C.2 State Expenditures'!$Y$48</f>
        <v>7291772</v>
      </c>
      <c r="D21" s="31">
        <f>'B. Total Expenditures'!$Y$48</f>
        <v>12485909</v>
      </c>
      <c r="E21" s="39">
        <f t="shared" si="0"/>
        <v>0.12914183086843642</v>
      </c>
    </row>
    <row r="22" spans="1:5" ht="31" x14ac:dyDescent="0.35">
      <c r="A22" s="80" t="s">
        <v>80</v>
      </c>
      <c r="B22" s="31">
        <f>'C.1 Federal Expenditures'!$Z$48</f>
        <v>337965</v>
      </c>
      <c r="C22" s="31">
        <f>'C.2 State Expenditures'!$Z$48</f>
        <v>0</v>
      </c>
      <c r="D22" s="31">
        <f>'B. Total Expenditures'!$Z$48</f>
        <v>337965</v>
      </c>
      <c r="E22" s="39">
        <f t="shared" si="0"/>
        <v>3.4955740002150519E-3</v>
      </c>
    </row>
    <row r="23" spans="1:5" ht="31" x14ac:dyDescent="0.35">
      <c r="A23" s="80" t="s">
        <v>76</v>
      </c>
      <c r="B23" s="31">
        <f>'C.1 Federal Expenditures'!$AA$48</f>
        <v>0</v>
      </c>
      <c r="C23" s="31">
        <f>'C.2 State Expenditures'!$AA$48</f>
        <v>0</v>
      </c>
      <c r="D23" s="31">
        <f>'B. Total Expenditures'!$AA$48</f>
        <v>0</v>
      </c>
      <c r="E23" s="39">
        <f t="shared" si="0"/>
        <v>0</v>
      </c>
    </row>
    <row r="24" spans="1:5" ht="31" x14ac:dyDescent="0.35">
      <c r="A24" s="80" t="s">
        <v>81</v>
      </c>
      <c r="B24" s="31">
        <f>'C.1 Federal Expenditures'!$AB$48</f>
        <v>0</v>
      </c>
      <c r="C24" s="31">
        <f>'C.2 State Expenditures'!$AB$48</f>
        <v>0</v>
      </c>
      <c r="D24" s="31">
        <f>'B. Total Expenditures'!$AB$48</f>
        <v>0</v>
      </c>
      <c r="E24" s="39">
        <f t="shared" si="0"/>
        <v>0</v>
      </c>
    </row>
    <row r="25" spans="1:5" ht="15.5" x14ac:dyDescent="0.35">
      <c r="A25" s="80" t="s">
        <v>61</v>
      </c>
      <c r="B25" s="31">
        <f>'C.1 Federal Expenditures'!$AC$48</f>
        <v>1983188</v>
      </c>
      <c r="C25" s="31">
        <f>'C.2 State Expenditures'!$AC$48</f>
        <v>0</v>
      </c>
      <c r="D25" s="31">
        <f>'B. Total Expenditures'!$AC$48</f>
        <v>1983188</v>
      </c>
      <c r="E25" s="39">
        <f t="shared" si="0"/>
        <v>2.0512125250657577E-2</v>
      </c>
    </row>
    <row r="26" spans="1:5" ht="15.5" x14ac:dyDescent="0.35">
      <c r="A26" s="80" t="s">
        <v>117</v>
      </c>
      <c r="B26" s="31">
        <f>'C.1 Federal Expenditures'!$AD$48</f>
        <v>2788922</v>
      </c>
      <c r="C26" s="31">
        <f>'C.2 State Expenditures'!$AD$48</f>
        <v>6878</v>
      </c>
      <c r="D26" s="31">
        <f>'B. Total Expenditures'!$AD$48</f>
        <v>2795800</v>
      </c>
      <c r="E26" s="39">
        <f t="shared" si="0"/>
        <v>2.8916975988049775E-2</v>
      </c>
    </row>
    <row r="27" spans="1:5" s="8" customFormat="1" ht="15.5" x14ac:dyDescent="0.35">
      <c r="A27" s="80" t="s">
        <v>118</v>
      </c>
      <c r="B27" s="31">
        <f>'C.1 Federal Expenditures'!$AE$48</f>
        <v>1215163</v>
      </c>
      <c r="C27" s="31">
        <f>'C.2 State Expenditures'!$AE$48</f>
        <v>0</v>
      </c>
      <c r="D27" s="31">
        <f>'B. Total Expenditures'!$AE$48</f>
        <v>1215163</v>
      </c>
      <c r="E27" s="39">
        <f t="shared" si="0"/>
        <v>1.2568438118809117E-2</v>
      </c>
    </row>
    <row r="28" spans="1:5" ht="31" x14ac:dyDescent="0.35">
      <c r="A28" s="80" t="s">
        <v>119</v>
      </c>
      <c r="B28" s="31">
        <f>'C.1 Federal Expenditures'!$AF$48</f>
        <v>188520</v>
      </c>
      <c r="C28" s="31">
        <f>'C.2 State Expenditures'!$AF$48</f>
        <v>0</v>
      </c>
      <c r="D28" s="31">
        <f>'B. Total Expenditures'!$AF$48</f>
        <v>188520</v>
      </c>
      <c r="E28" s="39">
        <f t="shared" si="0"/>
        <v>1.9498634785274852E-3</v>
      </c>
    </row>
    <row r="29" spans="1:5" ht="31" x14ac:dyDescent="0.35">
      <c r="A29" s="80" t="s">
        <v>82</v>
      </c>
      <c r="B29" s="31">
        <f>'C.1 Federal Expenditures'!$AG$48</f>
        <v>572743</v>
      </c>
      <c r="C29" s="31">
        <f>'C.2 State Expenditures'!$AG$48</f>
        <v>0</v>
      </c>
      <c r="D29" s="31">
        <f>'B. Total Expenditures'!$AG$48</f>
        <v>572743</v>
      </c>
      <c r="E29" s="39">
        <f t="shared" si="0"/>
        <v>5.9238842472006548E-3</v>
      </c>
    </row>
    <row r="30" spans="1:5" ht="15.5" x14ac:dyDescent="0.35">
      <c r="A30" s="80" t="s">
        <v>120</v>
      </c>
      <c r="B30" s="31">
        <f>'C.1 Federal Expenditures'!$AH$48</f>
        <v>1348499</v>
      </c>
      <c r="C30" s="31">
        <f>'C.2 State Expenditures'!$AH$48</f>
        <v>0</v>
      </c>
      <c r="D30" s="31">
        <f>'B. Total Expenditures'!$AH$48</f>
        <v>1348499</v>
      </c>
      <c r="E30" s="39">
        <f t="shared" si="0"/>
        <v>1.3947533157918711E-2</v>
      </c>
    </row>
    <row r="31" spans="1:5" ht="29" x14ac:dyDescent="0.35">
      <c r="A31" s="81" t="s">
        <v>121</v>
      </c>
      <c r="B31" s="31">
        <f>'C.1 Federal Expenditures'!$AI$48</f>
        <v>1348499</v>
      </c>
      <c r="C31" s="31">
        <f>'C.2 State Expenditures'!$AI$48</f>
        <v>0</v>
      </c>
      <c r="D31" s="31">
        <f>'B. Total Expenditures'!$AI$48</f>
        <v>1348499</v>
      </c>
      <c r="E31" s="39">
        <f t="shared" si="0"/>
        <v>1.3947533157918711E-2</v>
      </c>
    </row>
    <row r="32" spans="1:5" x14ac:dyDescent="0.35">
      <c r="A32" s="81" t="s">
        <v>122</v>
      </c>
      <c r="B32" s="31">
        <f>'C.1 Federal Expenditures'!$AJ$48</f>
        <v>0</v>
      </c>
      <c r="C32" s="31">
        <f>'C.2 State Expenditures'!$AJ$48</f>
        <v>0</v>
      </c>
      <c r="D32" s="31">
        <f>'B. Total Expenditures'!$AJ$48</f>
        <v>0</v>
      </c>
      <c r="E32" s="39">
        <f t="shared" si="0"/>
        <v>0</v>
      </c>
    </row>
    <row r="33" spans="1:5" x14ac:dyDescent="0.35">
      <c r="A33" s="81" t="s">
        <v>123</v>
      </c>
      <c r="B33" s="31">
        <f>'C.1 Federal Expenditures'!$AK$48</f>
        <v>0</v>
      </c>
      <c r="C33" s="31">
        <f>'C.2 State Expenditures'!$AK$48</f>
        <v>0</v>
      </c>
      <c r="D33" s="31">
        <f>'B. Total Expenditures'!$AK$48</f>
        <v>0</v>
      </c>
      <c r="E33" s="39">
        <f t="shared" si="0"/>
        <v>0</v>
      </c>
    </row>
    <row r="34" spans="1:5" ht="15.5" x14ac:dyDescent="0.35">
      <c r="A34" s="80" t="s">
        <v>124</v>
      </c>
      <c r="B34" s="31">
        <f>'C.1 Federal Expenditures'!$AL$48</f>
        <v>0</v>
      </c>
      <c r="C34" s="31">
        <f>'C.2 State Expenditures'!$AL$48</f>
        <v>0</v>
      </c>
      <c r="D34" s="31">
        <f>'B. Total Expenditures'!$AL$48</f>
        <v>0</v>
      </c>
      <c r="E34" s="39">
        <f t="shared" si="0"/>
        <v>0</v>
      </c>
    </row>
    <row r="35" spans="1:5" ht="15.5" x14ac:dyDescent="0.35">
      <c r="A35" s="80" t="s">
        <v>83</v>
      </c>
      <c r="B35" s="31">
        <f>'C.1 Federal Expenditures'!$AM$48</f>
        <v>7059381</v>
      </c>
      <c r="C35" s="31">
        <f>'C.2 State Expenditures'!$AM$48</f>
        <v>2488771</v>
      </c>
      <c r="D35" s="31">
        <f>'B. Total Expenditures'!$AM$48</f>
        <v>9548152</v>
      </c>
      <c r="E35" s="39">
        <f t="shared" si="0"/>
        <v>9.8756592787126909E-2</v>
      </c>
    </row>
    <row r="36" spans="1:5" x14ac:dyDescent="0.35">
      <c r="A36" s="81" t="s">
        <v>125</v>
      </c>
      <c r="B36" s="31">
        <f>'C.1 Federal Expenditures'!$AN$48</f>
        <v>5710543</v>
      </c>
      <c r="C36" s="31">
        <f>'C.2 State Expenditures'!$AN$48</f>
        <v>0</v>
      </c>
      <c r="D36" s="31">
        <f>'B. Total Expenditures'!$AN$48</f>
        <v>5710543</v>
      </c>
      <c r="E36" s="39">
        <f t="shared" si="0"/>
        <v>5.9064180130812549E-2</v>
      </c>
    </row>
    <row r="37" spans="1:5" x14ac:dyDescent="0.35">
      <c r="A37" s="81" t="s">
        <v>126</v>
      </c>
      <c r="B37" s="31">
        <f>'C.1 Federal Expenditures'!$AO$48</f>
        <v>552213</v>
      </c>
      <c r="C37" s="31">
        <f>'C.2 State Expenditures'!$AO$48</f>
        <v>2488771</v>
      </c>
      <c r="D37" s="31">
        <f>'B. Total Expenditures'!$AO$48</f>
        <v>3040984</v>
      </c>
      <c r="E37" s="39">
        <f t="shared" si="0"/>
        <v>3.1452915554776292E-2</v>
      </c>
    </row>
    <row r="38" spans="1:5" x14ac:dyDescent="0.35">
      <c r="A38" s="81" t="s">
        <v>127</v>
      </c>
      <c r="B38" s="31">
        <f>'C.1 Federal Expenditures'!$AP$48</f>
        <v>796625</v>
      </c>
      <c r="C38" s="31">
        <f>'C.2 State Expenditures'!$AP$48</f>
        <v>0</v>
      </c>
      <c r="D38" s="31">
        <f>'B. Total Expenditures'!$AP$48</f>
        <v>796625</v>
      </c>
      <c r="E38" s="39">
        <f t="shared" si="0"/>
        <v>8.239497101538075E-3</v>
      </c>
    </row>
    <row r="39" spans="1:5" ht="15.5" x14ac:dyDescent="0.35">
      <c r="A39" s="80" t="s">
        <v>77</v>
      </c>
      <c r="B39" s="31">
        <f>'C.1 Federal Expenditures'!$AQ$48</f>
        <v>0</v>
      </c>
      <c r="C39" s="31">
        <f>'C.2 State Expenditures'!$AQ$48</f>
        <v>0</v>
      </c>
      <c r="D39" s="31">
        <f>'B. Total Expenditures'!$AQ$48</f>
        <v>0</v>
      </c>
      <c r="E39" s="39">
        <f t="shared" si="0"/>
        <v>0</v>
      </c>
    </row>
    <row r="40" spans="1:5" ht="15.5" x14ac:dyDescent="0.35">
      <c r="A40" s="73" t="s">
        <v>130</v>
      </c>
      <c r="B40" s="95">
        <f>'C.1 Federal Expenditures'!$AR$48</f>
        <v>49189798</v>
      </c>
      <c r="C40" s="95">
        <f>'C.2 State Expenditures'!$AR$48</f>
        <v>24887706</v>
      </c>
      <c r="D40" s="95">
        <f>'B. Total Expenditures'!$AR$48</f>
        <v>74077504</v>
      </c>
      <c r="E40" s="75">
        <f t="shared" si="0"/>
        <v>0.76618406338889089</v>
      </c>
    </row>
    <row r="41" spans="1:5" ht="15.5" x14ac:dyDescent="0.35">
      <c r="A41" s="80" t="s">
        <v>78</v>
      </c>
      <c r="B41" s="31">
        <f>'C.1 Federal Expenditures'!$C$48</f>
        <v>15071188</v>
      </c>
      <c r="C41" s="94"/>
      <c r="D41" s="31">
        <f>'B. Total Expenditures'!$C$48</f>
        <v>15071188</v>
      </c>
      <c r="E41" s="39">
        <f t="shared" si="0"/>
        <v>0.1558813869044223</v>
      </c>
    </row>
    <row r="42" spans="1:5" ht="15.5" x14ac:dyDescent="0.35">
      <c r="A42" s="80" t="s">
        <v>192</v>
      </c>
      <c r="B42" s="31">
        <f>'C.1 Federal Expenditures'!$D$48</f>
        <v>7535000</v>
      </c>
      <c r="C42" s="94"/>
      <c r="D42" s="31">
        <f>'B. Total Expenditures'!$D$48</f>
        <v>7535000</v>
      </c>
      <c r="E42" s="39">
        <f t="shared" si="0"/>
        <v>7.7934549706686826E-2</v>
      </c>
    </row>
    <row r="43" spans="1:5" ht="15.5" x14ac:dyDescent="0.35">
      <c r="A43" s="82" t="s">
        <v>101</v>
      </c>
      <c r="B43" s="95">
        <f>B41+B42</f>
        <v>22606188</v>
      </c>
      <c r="C43" s="97"/>
      <c r="D43" s="95">
        <f>D41+D42</f>
        <v>22606188</v>
      </c>
      <c r="E43" s="75">
        <f t="shared" si="0"/>
        <v>0.23381593661110914</v>
      </c>
    </row>
    <row r="44" spans="1:5" ht="15.5" x14ac:dyDescent="0.35">
      <c r="A44" s="73" t="s">
        <v>59</v>
      </c>
      <c r="B44" s="74">
        <f>SUM(B41,B42, B3,B6,B10,B14,B18,B19,B22,B23,B24,B25,B26,B27,B28,B29,B30,B34,B35, B39)</f>
        <v>71795986</v>
      </c>
      <c r="C44" s="74">
        <f>SUM(C41,C42,C3,C6,C10,C14,C18,C19,C22,C23,C24,C25,C26,C27,C28,C29,C30,C34,C35, C39)</f>
        <v>24887706</v>
      </c>
      <c r="D44" s="74">
        <f>B44+C44</f>
        <v>96683692</v>
      </c>
      <c r="E44" s="75">
        <f t="shared" si="0"/>
        <v>1</v>
      </c>
    </row>
    <row r="45" spans="1:5" ht="15.5" x14ac:dyDescent="0.35">
      <c r="A45" s="80" t="s">
        <v>128</v>
      </c>
      <c r="B45" s="31">
        <f>'C.1 Federal Expenditures'!$AS$48</f>
        <v>0</v>
      </c>
      <c r="C45" s="94"/>
      <c r="D45" s="31">
        <f>'B. Total Expenditures'!$AS$48</f>
        <v>0</v>
      </c>
      <c r="E45" s="96"/>
    </row>
    <row r="46" spans="1:5" ht="15.5" x14ac:dyDescent="0.35">
      <c r="A46" s="80" t="s">
        <v>129</v>
      </c>
      <c r="B46" s="31">
        <f>'C.1 Federal Expenditures'!$AT$48</f>
        <v>59430354</v>
      </c>
      <c r="C46" s="94"/>
      <c r="D46" s="31">
        <f>'B. Total Expenditures'!$AT$48</f>
        <v>59430354</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1">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244</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Expenditures'!$G$49</f>
        <v>2132657</v>
      </c>
      <c r="C3" s="31">
        <f>'C.2 State Expenditures'!$G$49</f>
        <v>11010893</v>
      </c>
      <c r="D3" s="31">
        <f>'B. Total Expenditures'!$G$49</f>
        <v>13143550</v>
      </c>
      <c r="E3" s="39">
        <f t="shared" ref="E3:E44" si="0">D3/($D$44)</f>
        <v>0.13874051557250938</v>
      </c>
    </row>
    <row r="4" spans="1:5" ht="43.5" x14ac:dyDescent="0.35">
      <c r="A4" s="81" t="s">
        <v>103</v>
      </c>
      <c r="B4" s="31">
        <f>'C.1 Federal Expenditures'!$H$49</f>
        <v>2132657</v>
      </c>
      <c r="C4" s="31">
        <f>'C.2 State Expenditures'!$H$49</f>
        <v>11010893</v>
      </c>
      <c r="D4" s="31">
        <f>'B. Total Expenditures'!$H$49</f>
        <v>13143550</v>
      </c>
      <c r="E4" s="39">
        <f t="shared" si="0"/>
        <v>0.13874051557250938</v>
      </c>
    </row>
    <row r="5" spans="1:5" ht="43.5" x14ac:dyDescent="0.35">
      <c r="A5" s="81" t="s">
        <v>102</v>
      </c>
      <c r="B5" s="31">
        <f>'C.1 Federal Expenditures'!$I$49</f>
        <v>0</v>
      </c>
      <c r="C5" s="31">
        <f>'C.2 State Expenditures'!$I$49</f>
        <v>0</v>
      </c>
      <c r="D5" s="31">
        <f>'B. Total Expenditures'!$I$49</f>
        <v>0</v>
      </c>
      <c r="E5" s="39">
        <f t="shared" si="0"/>
        <v>0</v>
      </c>
    </row>
    <row r="6" spans="1:5" ht="31" x14ac:dyDescent="0.35">
      <c r="A6" s="80" t="s">
        <v>75</v>
      </c>
      <c r="B6" s="31">
        <f>'C.1 Federal Expenditures'!$J$49</f>
        <v>0</v>
      </c>
      <c r="C6" s="94"/>
      <c r="D6" s="31">
        <f>'B. Total Expenditures'!$J$49</f>
        <v>0</v>
      </c>
      <c r="E6" s="39">
        <f t="shared" si="0"/>
        <v>0</v>
      </c>
    </row>
    <row r="7" spans="1:5" x14ac:dyDescent="0.35">
      <c r="A7" s="81" t="s">
        <v>104</v>
      </c>
      <c r="B7" s="31">
        <f>'C.1 Federal Expenditures'!$K$49</f>
        <v>0</v>
      </c>
      <c r="C7" s="94"/>
      <c r="D7" s="31">
        <f>'B. Total Expenditures'!$K$49</f>
        <v>0</v>
      </c>
      <c r="E7" s="39">
        <f t="shared" si="0"/>
        <v>0</v>
      </c>
    </row>
    <row r="8" spans="1:5" x14ac:dyDescent="0.35">
      <c r="A8" s="81" t="s">
        <v>105</v>
      </c>
      <c r="B8" s="31">
        <f>'C.1 Federal Expenditures'!$L$49</f>
        <v>0</v>
      </c>
      <c r="C8" s="94"/>
      <c r="D8" s="31">
        <f>'B. Total Expenditures'!$L$49</f>
        <v>0</v>
      </c>
      <c r="E8" s="39">
        <f t="shared" si="0"/>
        <v>0</v>
      </c>
    </row>
    <row r="9" spans="1:5" ht="29" x14ac:dyDescent="0.35">
      <c r="A9" s="81" t="s">
        <v>106</v>
      </c>
      <c r="B9" s="31">
        <f>'C.1 Federal Expenditures'!$M$49</f>
        <v>0</v>
      </c>
      <c r="C9" s="94"/>
      <c r="D9" s="31">
        <f>'B. Total Expenditures'!$M$49</f>
        <v>0</v>
      </c>
      <c r="E9" s="39">
        <f t="shared" si="0"/>
        <v>0</v>
      </c>
    </row>
    <row r="10" spans="1:5" ht="31" x14ac:dyDescent="0.35">
      <c r="A10" s="80" t="s">
        <v>74</v>
      </c>
      <c r="B10" s="31">
        <f>'C.1 Federal Expenditures'!$N$49</f>
        <v>8363591</v>
      </c>
      <c r="C10" s="94"/>
      <c r="D10" s="31">
        <f>'B. Total Expenditures'!$N$49</f>
        <v>8363591</v>
      </c>
      <c r="E10" s="39">
        <f t="shared" si="0"/>
        <v>8.828428600930488E-2</v>
      </c>
    </row>
    <row r="11" spans="1:5" x14ac:dyDescent="0.35">
      <c r="A11" s="81" t="s">
        <v>107</v>
      </c>
      <c r="B11" s="31">
        <f>'C.1 Federal Expenditures'!$O$49</f>
        <v>8363591</v>
      </c>
      <c r="C11" s="94"/>
      <c r="D11" s="31">
        <f>'B. Total Expenditures'!$O$49</f>
        <v>8363591</v>
      </c>
      <c r="E11" s="39">
        <f t="shared" si="0"/>
        <v>8.828428600930488E-2</v>
      </c>
    </row>
    <row r="12" spans="1:5" x14ac:dyDescent="0.35">
      <c r="A12" s="81" t="s">
        <v>108</v>
      </c>
      <c r="B12" s="31">
        <f>'C.1 Federal Expenditures'!$P$49</f>
        <v>0</v>
      </c>
      <c r="C12" s="94"/>
      <c r="D12" s="31">
        <f>'B. Total Expenditures'!$P$49</f>
        <v>0</v>
      </c>
      <c r="E12" s="39">
        <f t="shared" si="0"/>
        <v>0</v>
      </c>
    </row>
    <row r="13" spans="1:5" ht="29" x14ac:dyDescent="0.35">
      <c r="A13" s="81" t="s">
        <v>109</v>
      </c>
      <c r="B13" s="31">
        <f>'C.1 Federal Expenditures'!$Q$49</f>
        <v>0</v>
      </c>
      <c r="C13" s="94"/>
      <c r="D13" s="31">
        <f>'B. Total Expenditures'!$Q$49</f>
        <v>0</v>
      </c>
      <c r="E13" s="39">
        <f t="shared" si="0"/>
        <v>0</v>
      </c>
    </row>
    <row r="14" spans="1:5" ht="31" x14ac:dyDescent="0.35">
      <c r="A14" s="80" t="s">
        <v>110</v>
      </c>
      <c r="B14" s="31">
        <f>'C.1 Federal Expenditures'!$R$49</f>
        <v>0</v>
      </c>
      <c r="C14" s="31">
        <f>'C.2 State Expenditures'!$R$49</f>
        <v>734426</v>
      </c>
      <c r="D14" s="31">
        <f>'B. Total Expenditures'!$R$49</f>
        <v>734426</v>
      </c>
      <c r="E14" s="39">
        <f t="shared" si="0"/>
        <v>7.7524444986214356E-3</v>
      </c>
    </row>
    <row r="15" spans="1:5" x14ac:dyDescent="0.35">
      <c r="A15" s="81" t="s">
        <v>111</v>
      </c>
      <c r="B15" s="31">
        <f>'C.1 Federal Expenditures'!$S$49</f>
        <v>0</v>
      </c>
      <c r="C15" s="31">
        <f>'C.2 State Expenditures'!$S$49</f>
        <v>0</v>
      </c>
      <c r="D15" s="31">
        <f>'B. Total Expenditures'!$S$49</f>
        <v>0</v>
      </c>
      <c r="E15" s="39">
        <f t="shared" si="0"/>
        <v>0</v>
      </c>
    </row>
    <row r="16" spans="1:5" x14ac:dyDescent="0.35">
      <c r="A16" s="81" t="s">
        <v>112</v>
      </c>
      <c r="B16" s="31">
        <f>'C.1 Federal Expenditures'!$T$49</f>
        <v>0</v>
      </c>
      <c r="C16" s="31">
        <f>'C.2 State Expenditures'!$T$49</f>
        <v>4522</v>
      </c>
      <c r="D16" s="31">
        <f>'B. Total Expenditures'!$T$49</f>
        <v>4522</v>
      </c>
      <c r="E16" s="39">
        <f t="shared" si="0"/>
        <v>4.773326927800232E-5</v>
      </c>
    </row>
    <row r="17" spans="1:5" x14ac:dyDescent="0.35">
      <c r="A17" s="81" t="s">
        <v>113</v>
      </c>
      <c r="B17" s="31">
        <f>'C.1 Federal Expenditures'!$U$49</f>
        <v>0</v>
      </c>
      <c r="C17" s="31">
        <f>'C.2 State Expenditures'!$U$49</f>
        <v>729904</v>
      </c>
      <c r="D17" s="31">
        <f>'B. Total Expenditures'!$U$49</f>
        <v>729904</v>
      </c>
      <c r="E17" s="39">
        <f t="shared" si="0"/>
        <v>7.7047112293434326E-3</v>
      </c>
    </row>
    <row r="18" spans="1:5" ht="15.5" x14ac:dyDescent="0.35">
      <c r="A18" s="80" t="s">
        <v>114</v>
      </c>
      <c r="B18" s="31">
        <f>'C.1 Federal Expenditures'!$V$49</f>
        <v>0</v>
      </c>
      <c r="C18" s="31">
        <f>'C.2 State Expenditures'!$V$49</f>
        <v>1224355</v>
      </c>
      <c r="D18" s="31">
        <f>'B. Total Expenditures'!$V$49</f>
        <v>1224355</v>
      </c>
      <c r="E18" s="39">
        <f t="shared" si="0"/>
        <v>1.2924030718016039E-2</v>
      </c>
    </row>
    <row r="19" spans="1:5" ht="15.5" x14ac:dyDescent="0.35">
      <c r="A19" s="80" t="s">
        <v>79</v>
      </c>
      <c r="B19" s="31">
        <f>'C.1 Federal Expenditures'!$W$49</f>
        <v>608353</v>
      </c>
      <c r="C19" s="31">
        <f>'C.2 State Expenditures'!$W$49</f>
        <v>23532838</v>
      </c>
      <c r="D19" s="31">
        <f>'B. Total Expenditures'!$W$49</f>
        <v>24141191</v>
      </c>
      <c r="E19" s="39">
        <f t="shared" si="0"/>
        <v>0.25482927259944405</v>
      </c>
    </row>
    <row r="20" spans="1:5" ht="29" x14ac:dyDescent="0.35">
      <c r="A20" s="81" t="s">
        <v>116</v>
      </c>
      <c r="B20" s="31">
        <f>'C.1 Federal Expenditures'!$X$49</f>
        <v>608353</v>
      </c>
      <c r="C20" s="31">
        <f>'C.2 State Expenditures'!$X$49</f>
        <v>23532838</v>
      </c>
      <c r="D20" s="31">
        <f>'B. Total Expenditures'!$X$49</f>
        <v>24141191</v>
      </c>
      <c r="E20" s="39">
        <f t="shared" si="0"/>
        <v>0.25482927259944405</v>
      </c>
    </row>
    <row r="21" spans="1:5" x14ac:dyDescent="0.35">
      <c r="A21" s="81" t="s">
        <v>115</v>
      </c>
      <c r="B21" s="31">
        <f>'C.1 Federal Expenditures'!$Y$49</f>
        <v>0</v>
      </c>
      <c r="C21" s="31">
        <f>'C.2 State Expenditures'!$Y$49</f>
        <v>0</v>
      </c>
      <c r="D21" s="31">
        <f>'B. Total Expenditures'!$Y$49</f>
        <v>0</v>
      </c>
      <c r="E21" s="39">
        <f t="shared" si="0"/>
        <v>0</v>
      </c>
    </row>
    <row r="22" spans="1:5" ht="31" x14ac:dyDescent="0.35">
      <c r="A22" s="80" t="s">
        <v>80</v>
      </c>
      <c r="B22" s="31">
        <f>'C.1 Federal Expenditures'!$Z$49</f>
        <v>0</v>
      </c>
      <c r="C22" s="31">
        <f>'C.2 State Expenditures'!$Z$49</f>
        <v>0</v>
      </c>
      <c r="D22" s="31">
        <f>'B. Total Expenditures'!$Z$49</f>
        <v>0</v>
      </c>
      <c r="E22" s="39">
        <f t="shared" si="0"/>
        <v>0</v>
      </c>
    </row>
    <row r="23" spans="1:5" ht="31" x14ac:dyDescent="0.35">
      <c r="A23" s="80" t="s">
        <v>76</v>
      </c>
      <c r="B23" s="31">
        <f>'C.1 Federal Expenditures'!$AA$49</f>
        <v>19246366</v>
      </c>
      <c r="C23" s="31">
        <f>'C.2 State Expenditures'!$AA$49</f>
        <v>0</v>
      </c>
      <c r="D23" s="31">
        <f>'B. Total Expenditures'!$AA$49</f>
        <v>19246366</v>
      </c>
      <c r="E23" s="39">
        <f t="shared" si="0"/>
        <v>0.20316054199491118</v>
      </c>
    </row>
    <row r="24" spans="1:5" ht="31" x14ac:dyDescent="0.35">
      <c r="A24" s="80" t="s">
        <v>81</v>
      </c>
      <c r="B24" s="31">
        <f>'C.1 Federal Expenditures'!$AB$49</f>
        <v>0</v>
      </c>
      <c r="C24" s="31">
        <f>'C.2 State Expenditures'!$AB$49</f>
        <v>0</v>
      </c>
      <c r="D24" s="31">
        <f>'B. Total Expenditures'!$AB$49</f>
        <v>0</v>
      </c>
      <c r="E24" s="39">
        <f t="shared" si="0"/>
        <v>0</v>
      </c>
    </row>
    <row r="25" spans="1:5" ht="15.5" x14ac:dyDescent="0.35">
      <c r="A25" s="80" t="s">
        <v>61</v>
      </c>
      <c r="B25" s="31">
        <f>'C.1 Federal Expenditures'!$AC$49</f>
        <v>110955</v>
      </c>
      <c r="C25" s="31">
        <f>'C.2 State Expenditures'!$AC$49</f>
        <v>562923</v>
      </c>
      <c r="D25" s="31">
        <f>'B. Total Expenditures'!$AC$49</f>
        <v>673878</v>
      </c>
      <c r="E25" s="39">
        <f t="shared" si="0"/>
        <v>7.1133127011326061E-3</v>
      </c>
    </row>
    <row r="26" spans="1:5" ht="15.5" x14ac:dyDescent="0.35">
      <c r="A26" s="80" t="s">
        <v>117</v>
      </c>
      <c r="B26" s="31">
        <f>'C.1 Federal Expenditures'!$AD$49</f>
        <v>0</v>
      </c>
      <c r="C26" s="31">
        <f>'C.2 State Expenditures'!$AD$49</f>
        <v>84391</v>
      </c>
      <c r="D26" s="31">
        <f>'B. Total Expenditures'!$AD$49</f>
        <v>84391</v>
      </c>
      <c r="E26" s="39">
        <f t="shared" si="0"/>
        <v>8.9081342937635864E-4</v>
      </c>
    </row>
    <row r="27" spans="1:5" s="8" customFormat="1" ht="15.5" x14ac:dyDescent="0.35">
      <c r="A27" s="80" t="s">
        <v>118</v>
      </c>
      <c r="B27" s="31">
        <f>'C.1 Federal Expenditures'!$AE$49</f>
        <v>0</v>
      </c>
      <c r="C27" s="31">
        <f>'C.2 State Expenditures'!$AE$49</f>
        <v>2689459</v>
      </c>
      <c r="D27" s="31">
        <f>'B. Total Expenditures'!$AE$49</f>
        <v>2689459</v>
      </c>
      <c r="E27" s="39">
        <f t="shared" si="0"/>
        <v>2.8389356625198328E-2</v>
      </c>
    </row>
    <row r="28" spans="1:5" ht="31" x14ac:dyDescent="0.35">
      <c r="A28" s="80" t="s">
        <v>119</v>
      </c>
      <c r="B28" s="31">
        <f>'C.1 Federal Expenditures'!$AF$49</f>
        <v>0</v>
      </c>
      <c r="C28" s="31">
        <f>'C.2 State Expenditures'!$AF$49</f>
        <v>125000</v>
      </c>
      <c r="D28" s="31">
        <f>'B. Total Expenditures'!$AF$49</f>
        <v>125000</v>
      </c>
      <c r="E28" s="39">
        <f t="shared" si="0"/>
        <v>1.3194733878262473E-3</v>
      </c>
    </row>
    <row r="29" spans="1:5" ht="31" x14ac:dyDescent="0.35">
      <c r="A29" s="80" t="s">
        <v>82</v>
      </c>
      <c r="B29" s="31">
        <f>'C.1 Federal Expenditures'!$AG$49</f>
        <v>0</v>
      </c>
      <c r="C29" s="31">
        <f>'C.2 State Expenditures'!$AG$49</f>
        <v>0</v>
      </c>
      <c r="D29" s="31">
        <f>'B. Total Expenditures'!$AG$49</f>
        <v>0</v>
      </c>
      <c r="E29" s="39">
        <f t="shared" si="0"/>
        <v>0</v>
      </c>
    </row>
    <row r="30" spans="1:5" ht="15.5" x14ac:dyDescent="0.35">
      <c r="A30" s="80" t="s">
        <v>120</v>
      </c>
      <c r="B30" s="31">
        <f>'C.1 Federal Expenditures'!$AH$49</f>
        <v>0</v>
      </c>
      <c r="C30" s="31">
        <f>'C.2 State Expenditures'!$AH$49</f>
        <v>0</v>
      </c>
      <c r="D30" s="31">
        <f>'B. Total Expenditures'!$AH$49</f>
        <v>0</v>
      </c>
      <c r="E30" s="39">
        <f t="shared" si="0"/>
        <v>0</v>
      </c>
    </row>
    <row r="31" spans="1:5" ht="29" x14ac:dyDescent="0.35">
      <c r="A31" s="81" t="s">
        <v>121</v>
      </c>
      <c r="B31" s="31">
        <f>'C.1 Federal Expenditures'!$AI$49</f>
        <v>0</v>
      </c>
      <c r="C31" s="31">
        <f>'C.2 State Expenditures'!$AI$49</f>
        <v>0</v>
      </c>
      <c r="D31" s="31">
        <f>'B. Total Expenditures'!$AI$49</f>
        <v>0</v>
      </c>
      <c r="E31" s="39">
        <f t="shared" si="0"/>
        <v>0</v>
      </c>
    </row>
    <row r="32" spans="1:5" x14ac:dyDescent="0.35">
      <c r="A32" s="81" t="s">
        <v>122</v>
      </c>
      <c r="B32" s="31">
        <f>'C.1 Federal Expenditures'!$AJ$49</f>
        <v>0</v>
      </c>
      <c r="C32" s="31">
        <f>'C.2 State Expenditures'!$AJ$49</f>
        <v>0</v>
      </c>
      <c r="D32" s="31">
        <f>'B. Total Expenditures'!$AJ$49</f>
        <v>0</v>
      </c>
      <c r="E32" s="39">
        <f t="shared" si="0"/>
        <v>0</v>
      </c>
    </row>
    <row r="33" spans="1:5" x14ac:dyDescent="0.35">
      <c r="A33" s="81" t="s">
        <v>123</v>
      </c>
      <c r="B33" s="31">
        <f>'C.1 Federal Expenditures'!$AK$49</f>
        <v>0</v>
      </c>
      <c r="C33" s="31">
        <f>'C.2 State Expenditures'!$AK$49</f>
        <v>0</v>
      </c>
      <c r="D33" s="31">
        <f>'B. Total Expenditures'!$AK$49</f>
        <v>0</v>
      </c>
      <c r="E33" s="39">
        <f t="shared" si="0"/>
        <v>0</v>
      </c>
    </row>
    <row r="34" spans="1:5" ht="15.5" x14ac:dyDescent="0.35">
      <c r="A34" s="80" t="s">
        <v>124</v>
      </c>
      <c r="B34" s="31">
        <f>'C.1 Federal Expenditures'!$AL$49</f>
        <v>0</v>
      </c>
      <c r="C34" s="31">
        <f>'C.2 State Expenditures'!$AL$49</f>
        <v>0</v>
      </c>
      <c r="D34" s="31">
        <f>'B. Total Expenditures'!$AL$49</f>
        <v>0</v>
      </c>
      <c r="E34" s="39">
        <f t="shared" si="0"/>
        <v>0</v>
      </c>
    </row>
    <row r="35" spans="1:5" ht="15.5" x14ac:dyDescent="0.35">
      <c r="A35" s="80" t="s">
        <v>83</v>
      </c>
      <c r="B35" s="31">
        <f>'C.1 Federal Expenditures'!$AM$49</f>
        <v>2791227</v>
      </c>
      <c r="C35" s="31">
        <f>'C.2 State Expenditures'!$AM$49</f>
        <v>7573563</v>
      </c>
      <c r="D35" s="31">
        <f>'B. Total Expenditures'!$AM$49</f>
        <v>10364790</v>
      </c>
      <c r="E35" s="39">
        <f t="shared" si="0"/>
        <v>0.10940851660326087</v>
      </c>
    </row>
    <row r="36" spans="1:5" x14ac:dyDescent="0.35">
      <c r="A36" s="81" t="s">
        <v>125</v>
      </c>
      <c r="B36" s="31">
        <f>'C.1 Federal Expenditures'!$AN$49</f>
        <v>1386910</v>
      </c>
      <c r="C36" s="31">
        <f>'C.2 State Expenditures'!$AN$49</f>
        <v>2579010</v>
      </c>
      <c r="D36" s="31">
        <f>'B. Total Expenditures'!$AN$49</f>
        <v>3965920</v>
      </c>
      <c r="E36" s="39">
        <f t="shared" si="0"/>
        <v>4.1863407185982963E-2</v>
      </c>
    </row>
    <row r="37" spans="1:5" x14ac:dyDescent="0.35">
      <c r="A37" s="81" t="s">
        <v>126</v>
      </c>
      <c r="B37" s="31">
        <f>'C.1 Federal Expenditures'!$AO$49</f>
        <v>1235502</v>
      </c>
      <c r="C37" s="31">
        <f>'C.2 State Expenditures'!$AO$49</f>
        <v>4015594</v>
      </c>
      <c r="D37" s="31">
        <f>'B. Total Expenditures'!$AO$49</f>
        <v>5251096</v>
      </c>
      <c r="E37" s="39">
        <f t="shared" si="0"/>
        <v>5.5429451431366843E-2</v>
      </c>
    </row>
    <row r="38" spans="1:5" x14ac:dyDescent="0.35">
      <c r="A38" s="81" t="s">
        <v>127</v>
      </c>
      <c r="B38" s="31">
        <f>'C.1 Federal Expenditures'!$AP$49</f>
        <v>168815</v>
      </c>
      <c r="C38" s="31">
        <f>'C.2 State Expenditures'!$AP$49</f>
        <v>978959</v>
      </c>
      <c r="D38" s="31">
        <f>'B. Total Expenditures'!$AP$49</f>
        <v>1147774</v>
      </c>
      <c r="E38" s="39">
        <f t="shared" si="0"/>
        <v>1.2115657985911065E-2</v>
      </c>
    </row>
    <row r="39" spans="1:5" ht="15.5" x14ac:dyDescent="0.35">
      <c r="A39" s="80" t="s">
        <v>77</v>
      </c>
      <c r="B39" s="31">
        <f>'C.1 Federal Expenditures'!$AQ$49</f>
        <v>0</v>
      </c>
      <c r="C39" s="31">
        <f>'C.2 State Expenditures'!$AQ$49</f>
        <v>0</v>
      </c>
      <c r="D39" s="31">
        <f>'B. Total Expenditures'!$AQ$49</f>
        <v>0</v>
      </c>
      <c r="E39" s="39">
        <f t="shared" si="0"/>
        <v>0</v>
      </c>
    </row>
    <row r="40" spans="1:5" ht="15.5" x14ac:dyDescent="0.35">
      <c r="A40" s="73" t="s">
        <v>130</v>
      </c>
      <c r="B40" s="95">
        <f>'C.1 Federal Expenditures'!$AR$49</f>
        <v>33253149</v>
      </c>
      <c r="C40" s="95">
        <f>'C.2 State Expenditures'!$AR$49</f>
        <v>47537848</v>
      </c>
      <c r="D40" s="95">
        <f>'B. Total Expenditures'!$AR$49</f>
        <v>80790997</v>
      </c>
      <c r="E40" s="75">
        <f t="shared" si="0"/>
        <v>0.85281256413960138</v>
      </c>
    </row>
    <row r="41" spans="1:5" ht="15.5" x14ac:dyDescent="0.35">
      <c r="A41" s="80" t="s">
        <v>78</v>
      </c>
      <c r="B41" s="31">
        <f>'C.1 Federal Expenditures'!$C$49</f>
        <v>9224076</v>
      </c>
      <c r="C41" s="94"/>
      <c r="D41" s="31">
        <f>'B. Total Expenditures'!$C$49</f>
        <v>9224076</v>
      </c>
      <c r="E41" s="39">
        <f t="shared" si="0"/>
        <v>9.7367382474294231E-2</v>
      </c>
    </row>
    <row r="42" spans="1:5" ht="15.5" x14ac:dyDescent="0.35">
      <c r="A42" s="80" t="s">
        <v>192</v>
      </c>
      <c r="B42" s="31">
        <f>'C.1 Federal Expenditures'!$D$49</f>
        <v>4719691</v>
      </c>
      <c r="C42" s="94"/>
      <c r="D42" s="31">
        <f>'B. Total Expenditures'!$D$49</f>
        <v>4719691</v>
      </c>
      <c r="E42" s="39">
        <f t="shared" si="0"/>
        <v>4.9820053386104388E-2</v>
      </c>
    </row>
    <row r="43" spans="1:5" ht="15.5" x14ac:dyDescent="0.35">
      <c r="A43" s="82" t="s">
        <v>101</v>
      </c>
      <c r="B43" s="95">
        <f>B41+B42</f>
        <v>13943767</v>
      </c>
      <c r="C43" s="97"/>
      <c r="D43" s="95">
        <f>D41+D42</f>
        <v>13943767</v>
      </c>
      <c r="E43" s="75">
        <f t="shared" si="0"/>
        <v>0.14718743586039862</v>
      </c>
    </row>
    <row r="44" spans="1:5" ht="15.5" x14ac:dyDescent="0.35">
      <c r="A44" s="73" t="s">
        <v>59</v>
      </c>
      <c r="B44" s="74">
        <f>SUM(B41,B42, B3,B6,B10,B14,B18,B19,B22,B23,B24,B25,B26,B27,B28,B29,B30,B34,B35, B39)</f>
        <v>47196916</v>
      </c>
      <c r="C44" s="74">
        <f>SUM(C41,C42,C3,C6,C10,C14,C18,C19,C22,C23,C24,C25,C26,C27,C28,C29,C30,C34,C35, C39)</f>
        <v>47537848</v>
      </c>
      <c r="D44" s="74">
        <f>B44+C44</f>
        <v>94734764</v>
      </c>
      <c r="E44" s="75">
        <f t="shared" si="0"/>
        <v>1</v>
      </c>
    </row>
    <row r="45" spans="1:5" ht="15.5" x14ac:dyDescent="0.35">
      <c r="A45" s="80" t="s">
        <v>128</v>
      </c>
      <c r="B45" s="31">
        <f>'C.1 Federal Expenditures'!$AS$49</f>
        <v>0</v>
      </c>
      <c r="C45" s="94"/>
      <c r="D45" s="31">
        <f>'B. Total Expenditures'!$AS$49</f>
        <v>0</v>
      </c>
      <c r="E45" s="96"/>
    </row>
    <row r="46" spans="1:5" ht="15.5" x14ac:dyDescent="0.35">
      <c r="A46" s="80" t="s">
        <v>129</v>
      </c>
      <c r="B46" s="31">
        <f>'C.1 Federal Expenditures'!$AT$49</f>
        <v>0</v>
      </c>
      <c r="C46" s="94"/>
      <c r="D46" s="31">
        <f>'B. Total Expenditures'!$AT$49</f>
        <v>0</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8">
    <tabColor theme="6"/>
    <pageSetUpPr fitToPage="1"/>
  </sheetPr>
  <dimension ref="A1:D59"/>
  <sheetViews>
    <sheetView topLeftCell="A31" workbookViewId="0"/>
  </sheetViews>
  <sheetFormatPr defaultColWidth="8.7265625" defaultRowHeight="14.5" x14ac:dyDescent="0.35"/>
  <cols>
    <col min="1" max="4" width="27.26953125" style="182" customWidth="1"/>
    <col min="5" max="16384" width="8.7265625" style="182"/>
  </cols>
  <sheetData>
    <row r="1" spans="1:4" s="213" customFormat="1" ht="20.149999999999999" customHeight="1" x14ac:dyDescent="0.35">
      <c r="A1" s="253" t="s">
        <v>304</v>
      </c>
      <c r="B1" s="217"/>
      <c r="C1" s="217"/>
      <c r="D1" s="217"/>
    </row>
    <row r="2" spans="1:4" ht="20.149999999999999" customHeight="1" x14ac:dyDescent="0.35">
      <c r="A2" s="194" t="s">
        <v>0</v>
      </c>
      <c r="B2" s="195" t="s">
        <v>215</v>
      </c>
      <c r="C2" s="195" t="s">
        <v>298</v>
      </c>
      <c r="D2" s="196" t="s">
        <v>213</v>
      </c>
    </row>
    <row r="3" spans="1:4" x14ac:dyDescent="0.35">
      <c r="A3" s="197" t="s">
        <v>52</v>
      </c>
      <c r="B3" s="16">
        <v>14683764731</v>
      </c>
      <c r="C3" s="42">
        <f>'C.2 State Expenditures'!AR3</f>
        <v>14975634739</v>
      </c>
      <c r="D3" s="123">
        <f>C3-B3</f>
        <v>291870008</v>
      </c>
    </row>
    <row r="4" spans="1:4" x14ac:dyDescent="0.35">
      <c r="A4" s="135" t="s">
        <v>1</v>
      </c>
      <c r="B4" s="16">
        <v>97160873</v>
      </c>
      <c r="C4" s="43">
        <f>'C.2 State Expenditures'!AR4</f>
        <v>88916332</v>
      </c>
      <c r="D4" s="123">
        <f t="shared" ref="D4:D54" si="0">C4-B4</f>
        <v>-8244541</v>
      </c>
    </row>
    <row r="5" spans="1:4" x14ac:dyDescent="0.35">
      <c r="A5" s="135" t="s">
        <v>2</v>
      </c>
      <c r="B5" s="16">
        <v>36558825</v>
      </c>
      <c r="C5" s="43">
        <f>'C.2 State Expenditures'!AR5</f>
        <v>36600000</v>
      </c>
      <c r="D5" s="123">
        <f t="shared" si="0"/>
        <v>41175</v>
      </c>
    </row>
    <row r="6" spans="1:4" x14ac:dyDescent="0.35">
      <c r="A6" s="135" t="s">
        <v>3</v>
      </c>
      <c r="B6" s="16">
        <v>119443569</v>
      </c>
      <c r="C6" s="40">
        <f>'C.2 State Expenditures'!AR6</f>
        <v>128113628</v>
      </c>
      <c r="D6" s="123">
        <f t="shared" si="0"/>
        <v>8670059</v>
      </c>
    </row>
    <row r="7" spans="1:4" x14ac:dyDescent="0.35">
      <c r="A7" s="135" t="s">
        <v>4</v>
      </c>
      <c r="B7" s="16">
        <v>34559648</v>
      </c>
      <c r="C7" s="44">
        <f>'C.2 State Expenditures'!AR7</f>
        <v>29862104</v>
      </c>
      <c r="D7" s="123">
        <f t="shared" si="0"/>
        <v>-4697544</v>
      </c>
    </row>
    <row r="8" spans="1:4" x14ac:dyDescent="0.35">
      <c r="A8" s="135" t="s">
        <v>5</v>
      </c>
      <c r="B8" s="16">
        <v>2910274910</v>
      </c>
      <c r="C8" s="44">
        <f>'C.2 State Expenditures'!AR8</f>
        <v>2910320406</v>
      </c>
      <c r="D8" s="123">
        <f t="shared" si="0"/>
        <v>45496</v>
      </c>
    </row>
    <row r="9" spans="1:4" x14ac:dyDescent="0.35">
      <c r="A9" s="135" t="s">
        <v>6</v>
      </c>
      <c r="B9" s="16">
        <v>230364514</v>
      </c>
      <c r="C9" s="43">
        <f>'C.2 State Expenditures'!AR9</f>
        <v>284544294</v>
      </c>
      <c r="D9" s="123">
        <f t="shared" si="0"/>
        <v>54179780</v>
      </c>
    </row>
    <row r="10" spans="1:4" x14ac:dyDescent="0.35">
      <c r="A10" s="135" t="s">
        <v>7</v>
      </c>
      <c r="B10" s="16">
        <v>235418690</v>
      </c>
      <c r="C10" s="40">
        <f>'C.2 State Expenditures'!AR10</f>
        <v>239873765</v>
      </c>
      <c r="D10" s="123">
        <f t="shared" si="0"/>
        <v>4455075</v>
      </c>
    </row>
    <row r="11" spans="1:4" x14ac:dyDescent="0.35">
      <c r="A11" s="135" t="s">
        <v>8</v>
      </c>
      <c r="B11" s="16">
        <v>93603681</v>
      </c>
      <c r="C11" s="43">
        <f>'C.2 State Expenditures'!AR11</f>
        <v>98342873</v>
      </c>
      <c r="D11" s="123">
        <f t="shared" si="0"/>
        <v>4739192</v>
      </c>
    </row>
    <row r="12" spans="1:4" x14ac:dyDescent="0.35">
      <c r="A12" s="135" t="s">
        <v>9</v>
      </c>
      <c r="B12" s="45">
        <v>247622484</v>
      </c>
      <c r="C12" s="27">
        <f>'C.2 State Expenditures'!AR12</f>
        <v>196760834</v>
      </c>
      <c r="D12" s="124">
        <f t="shared" si="0"/>
        <v>-50861650</v>
      </c>
    </row>
    <row r="13" spans="1:4" x14ac:dyDescent="0.35">
      <c r="A13" s="135" t="s">
        <v>10</v>
      </c>
      <c r="B13" s="45">
        <v>392060815</v>
      </c>
      <c r="C13" s="27">
        <f>'C.2 State Expenditures'!AR13</f>
        <v>375462979</v>
      </c>
      <c r="D13" s="124">
        <f t="shared" si="0"/>
        <v>-16597836</v>
      </c>
    </row>
    <row r="14" spans="1:4" x14ac:dyDescent="0.35">
      <c r="A14" s="135" t="s">
        <v>11</v>
      </c>
      <c r="B14" s="45">
        <v>173368527</v>
      </c>
      <c r="C14" s="47">
        <f>'C.2 State Expenditures'!AR14</f>
        <v>173368527</v>
      </c>
      <c r="D14" s="124">
        <f>C14-B14</f>
        <v>0</v>
      </c>
    </row>
    <row r="15" spans="1:4" x14ac:dyDescent="0.35">
      <c r="A15" s="135" t="s">
        <v>12</v>
      </c>
      <c r="B15" s="45">
        <v>155252826</v>
      </c>
      <c r="C15" s="27">
        <f>'C.2 State Expenditures'!AR15</f>
        <v>163510754</v>
      </c>
      <c r="D15" s="124">
        <f t="shared" si="0"/>
        <v>8257928</v>
      </c>
    </row>
    <row r="16" spans="1:4" x14ac:dyDescent="0.35">
      <c r="A16" s="135" t="s">
        <v>13</v>
      </c>
      <c r="B16" s="45">
        <v>13025379</v>
      </c>
      <c r="C16" s="46">
        <f>'C.2 State Expenditures'!AR16</f>
        <v>13025379</v>
      </c>
      <c r="D16" s="124">
        <f t="shared" si="0"/>
        <v>0</v>
      </c>
    </row>
    <row r="17" spans="1:4" x14ac:dyDescent="0.35">
      <c r="A17" s="135" t="s">
        <v>14</v>
      </c>
      <c r="B17" s="45">
        <v>504335943</v>
      </c>
      <c r="C17" s="46">
        <f>'C.2 State Expenditures'!AR17</f>
        <v>574359475</v>
      </c>
      <c r="D17" s="124">
        <f t="shared" si="0"/>
        <v>70023532</v>
      </c>
    </row>
    <row r="18" spans="1:4" x14ac:dyDescent="0.35">
      <c r="A18" s="135" t="s">
        <v>15</v>
      </c>
      <c r="B18" s="45">
        <v>118556610</v>
      </c>
      <c r="C18" s="46">
        <f>'C.2 State Expenditures'!AR18</f>
        <v>121733263</v>
      </c>
      <c r="D18" s="124">
        <f t="shared" si="0"/>
        <v>3176653</v>
      </c>
    </row>
    <row r="19" spans="1:4" x14ac:dyDescent="0.35">
      <c r="A19" s="135" t="s">
        <v>16</v>
      </c>
      <c r="B19" s="45">
        <v>70229251</v>
      </c>
      <c r="C19" s="27">
        <f>'C.2 State Expenditures'!AR19</f>
        <v>70720797</v>
      </c>
      <c r="D19" s="124">
        <f t="shared" si="0"/>
        <v>491546</v>
      </c>
    </row>
    <row r="20" spans="1:4" x14ac:dyDescent="0.35">
      <c r="A20" s="135" t="s">
        <v>17</v>
      </c>
      <c r="B20" s="45">
        <v>64780185</v>
      </c>
      <c r="C20" s="48">
        <f>'C.2 State Expenditures'!AR20</f>
        <v>63541015</v>
      </c>
      <c r="D20" s="124">
        <f t="shared" si="0"/>
        <v>-1239170</v>
      </c>
    </row>
    <row r="21" spans="1:4" x14ac:dyDescent="0.35">
      <c r="A21" s="135" t="s">
        <v>18</v>
      </c>
      <c r="B21" s="16">
        <v>72703462</v>
      </c>
      <c r="C21" s="43">
        <f>'C.2 State Expenditures'!AR21</f>
        <v>73138285</v>
      </c>
      <c r="D21" s="123">
        <f t="shared" si="0"/>
        <v>434823</v>
      </c>
    </row>
    <row r="22" spans="1:4" x14ac:dyDescent="0.35">
      <c r="A22" s="135" t="s">
        <v>19</v>
      </c>
      <c r="B22" s="16">
        <v>63269378</v>
      </c>
      <c r="C22" s="40">
        <f>'C.2 State Expenditures'!AR22</f>
        <v>70221996</v>
      </c>
      <c r="D22" s="123">
        <f t="shared" si="0"/>
        <v>6952618</v>
      </c>
    </row>
    <row r="23" spans="1:4" x14ac:dyDescent="0.35">
      <c r="A23" s="135" t="s">
        <v>20</v>
      </c>
      <c r="B23" s="16">
        <v>37523943</v>
      </c>
      <c r="C23" s="44">
        <f>'C.2 State Expenditures'!AR23</f>
        <v>37523943</v>
      </c>
      <c r="D23" s="123">
        <f t="shared" si="0"/>
        <v>0</v>
      </c>
    </row>
    <row r="24" spans="1:4" x14ac:dyDescent="0.35">
      <c r="A24" s="135" t="s">
        <v>21</v>
      </c>
      <c r="B24" s="16">
        <v>277113163</v>
      </c>
      <c r="C24" s="44">
        <f>'C.2 State Expenditures'!AR24</f>
        <v>260388890</v>
      </c>
      <c r="D24" s="123">
        <f t="shared" si="0"/>
        <v>-16724273</v>
      </c>
    </row>
    <row r="25" spans="1:4" x14ac:dyDescent="0.35">
      <c r="A25" s="135" t="s">
        <v>22</v>
      </c>
      <c r="B25" s="16">
        <v>617564848</v>
      </c>
      <c r="C25" s="44">
        <f>'C.2 State Expenditures'!AR25</f>
        <v>639399910</v>
      </c>
      <c r="D25" s="123">
        <f t="shared" si="0"/>
        <v>21835062</v>
      </c>
    </row>
    <row r="26" spans="1:4" x14ac:dyDescent="0.35">
      <c r="A26" s="135" t="s">
        <v>23</v>
      </c>
      <c r="B26" s="16">
        <v>505209503</v>
      </c>
      <c r="C26" s="44">
        <f>'C.2 State Expenditures'!AR26</f>
        <v>562789164</v>
      </c>
      <c r="D26" s="123">
        <f t="shared" si="0"/>
        <v>57579661</v>
      </c>
    </row>
    <row r="27" spans="1:4" x14ac:dyDescent="0.35">
      <c r="A27" s="135" t="s">
        <v>24</v>
      </c>
      <c r="B27" s="16">
        <v>293075248</v>
      </c>
      <c r="C27" s="44">
        <f>'C.2 State Expenditures'!AR27</f>
        <v>352553748</v>
      </c>
      <c r="D27" s="123">
        <f t="shared" si="0"/>
        <v>59478500</v>
      </c>
    </row>
    <row r="28" spans="1:4" x14ac:dyDescent="0.35">
      <c r="A28" s="135" t="s">
        <v>25</v>
      </c>
      <c r="B28" s="16">
        <v>21840403</v>
      </c>
      <c r="C28" s="43">
        <f>'C.2 State Expenditures'!AR28</f>
        <v>21724308</v>
      </c>
      <c r="D28" s="123">
        <f t="shared" si="0"/>
        <v>-116095</v>
      </c>
    </row>
    <row r="29" spans="1:4" x14ac:dyDescent="0.35">
      <c r="A29" s="135" t="s">
        <v>26</v>
      </c>
      <c r="B29" s="16">
        <v>145326823</v>
      </c>
      <c r="C29" s="40">
        <f>'C.2 State Expenditures'!AR29</f>
        <v>154900483</v>
      </c>
      <c r="D29" s="123">
        <f t="shared" si="0"/>
        <v>9573660</v>
      </c>
    </row>
    <row r="30" spans="1:4" x14ac:dyDescent="0.35">
      <c r="A30" s="135" t="s">
        <v>27</v>
      </c>
      <c r="B30" s="16">
        <v>13995243</v>
      </c>
      <c r="C30" s="43">
        <f>'C.2 State Expenditures'!AR30</f>
        <v>15408703</v>
      </c>
      <c r="D30" s="123">
        <f t="shared" si="0"/>
        <v>1413460</v>
      </c>
    </row>
    <row r="31" spans="1:4" x14ac:dyDescent="0.35">
      <c r="A31" s="135" t="s">
        <v>28</v>
      </c>
      <c r="B31" s="16">
        <v>45818423</v>
      </c>
      <c r="C31" s="40">
        <f>'C.2 State Expenditures'!AR31</f>
        <v>46946478</v>
      </c>
      <c r="D31" s="123">
        <f t="shared" si="0"/>
        <v>1128055</v>
      </c>
    </row>
    <row r="32" spans="1:4" x14ac:dyDescent="0.35">
      <c r="A32" s="135" t="s">
        <v>29</v>
      </c>
      <c r="B32" s="16">
        <v>76221407</v>
      </c>
      <c r="C32" s="43">
        <f>'C.2 State Expenditures'!AR32</f>
        <v>76689536</v>
      </c>
      <c r="D32" s="123">
        <f t="shared" si="0"/>
        <v>468129</v>
      </c>
    </row>
    <row r="33" spans="1:4" x14ac:dyDescent="0.35">
      <c r="A33" s="135" t="s">
        <v>30</v>
      </c>
      <c r="B33" s="16">
        <v>38813585</v>
      </c>
      <c r="C33" s="43">
        <f>'C.2 State Expenditures'!AR33</f>
        <v>43042138</v>
      </c>
      <c r="D33" s="123">
        <f t="shared" si="0"/>
        <v>4228553</v>
      </c>
    </row>
    <row r="34" spans="1:4" x14ac:dyDescent="0.35">
      <c r="A34" s="135" t="s">
        <v>31</v>
      </c>
      <c r="B34" s="16">
        <v>973599562</v>
      </c>
      <c r="C34" s="43">
        <f>'C.2 State Expenditures'!AR34</f>
        <v>1100687255</v>
      </c>
      <c r="D34" s="123">
        <f t="shared" si="0"/>
        <v>127087693</v>
      </c>
    </row>
    <row r="35" spans="1:4" x14ac:dyDescent="0.35">
      <c r="A35" s="135" t="s">
        <v>32</v>
      </c>
      <c r="B35" s="16">
        <v>114876281</v>
      </c>
      <c r="C35" s="43">
        <f>'C.2 State Expenditures'!AR35</f>
        <v>149368153</v>
      </c>
      <c r="D35" s="123">
        <f t="shared" si="0"/>
        <v>34491872</v>
      </c>
    </row>
    <row r="36" spans="1:4" x14ac:dyDescent="0.35">
      <c r="A36" s="135" t="s">
        <v>33</v>
      </c>
      <c r="B36" s="16">
        <v>2687455973</v>
      </c>
      <c r="C36" s="43">
        <f>'C.2 State Expenditures'!AR36</f>
        <v>2732771681</v>
      </c>
      <c r="D36" s="123">
        <f t="shared" si="0"/>
        <v>45315708</v>
      </c>
    </row>
    <row r="37" spans="1:4" x14ac:dyDescent="0.35">
      <c r="A37" s="135" t="s">
        <v>34</v>
      </c>
      <c r="B37" s="16">
        <v>242601135</v>
      </c>
      <c r="C37" s="49">
        <f>'C.2 State Expenditures'!AR37</f>
        <v>238948352</v>
      </c>
      <c r="D37" s="123">
        <f t="shared" si="0"/>
        <v>-3652783</v>
      </c>
    </row>
    <row r="38" spans="1:4" x14ac:dyDescent="0.35">
      <c r="A38" s="135" t="s">
        <v>35</v>
      </c>
      <c r="B38" s="16">
        <v>9069286</v>
      </c>
      <c r="C38" s="40">
        <f>'C.2 State Expenditures'!AR38</f>
        <v>9069286</v>
      </c>
      <c r="D38" s="123">
        <f t="shared" si="0"/>
        <v>0</v>
      </c>
    </row>
    <row r="39" spans="1:4" x14ac:dyDescent="0.35">
      <c r="A39" s="135" t="s">
        <v>36</v>
      </c>
      <c r="B39" s="16">
        <v>469736969</v>
      </c>
      <c r="C39" s="43">
        <f>'C.2 State Expenditures'!AR39</f>
        <v>465060106</v>
      </c>
      <c r="D39" s="123">
        <f t="shared" si="0"/>
        <v>-4676863</v>
      </c>
    </row>
    <row r="40" spans="1:4" x14ac:dyDescent="0.35">
      <c r="A40" s="135" t="s">
        <v>37</v>
      </c>
      <c r="B40" s="16">
        <v>60119714</v>
      </c>
      <c r="C40" s="43">
        <f>'C.2 State Expenditures'!AR40</f>
        <v>57298937</v>
      </c>
      <c r="D40" s="123">
        <f t="shared" si="0"/>
        <v>-2820777</v>
      </c>
    </row>
    <row r="41" spans="1:4" x14ac:dyDescent="0.35">
      <c r="A41" s="135" t="s">
        <v>38</v>
      </c>
      <c r="B41" s="16">
        <v>91634251</v>
      </c>
      <c r="C41" s="43">
        <f>'C.2 State Expenditures'!AR41</f>
        <v>91634252</v>
      </c>
      <c r="D41" s="123">
        <f t="shared" si="0"/>
        <v>1</v>
      </c>
    </row>
    <row r="42" spans="1:4" x14ac:dyDescent="0.35">
      <c r="A42" s="135" t="s">
        <v>39</v>
      </c>
      <c r="B42" s="16">
        <v>502126429</v>
      </c>
      <c r="C42" s="43">
        <f>'C.2 State Expenditures'!AR42</f>
        <v>420366991</v>
      </c>
      <c r="D42" s="123">
        <f t="shared" si="0"/>
        <v>-81759438</v>
      </c>
    </row>
    <row r="43" spans="1:4" x14ac:dyDescent="0.35">
      <c r="A43" s="135" t="s">
        <v>40</v>
      </c>
      <c r="B43" s="16">
        <v>84182068</v>
      </c>
      <c r="C43" s="43">
        <f>'C.2 State Expenditures'!AR43</f>
        <v>71366588</v>
      </c>
      <c r="D43" s="123">
        <f t="shared" si="0"/>
        <v>-12815480</v>
      </c>
    </row>
    <row r="44" spans="1:4" x14ac:dyDescent="0.35">
      <c r="A44" s="135" t="s">
        <v>41</v>
      </c>
      <c r="B44" s="16">
        <v>54296562</v>
      </c>
      <c r="C44" s="43">
        <f>'C.2 State Expenditures'!AR44</f>
        <v>54549346</v>
      </c>
      <c r="D44" s="123">
        <f t="shared" si="0"/>
        <v>252784</v>
      </c>
    </row>
    <row r="45" spans="1:4" x14ac:dyDescent="0.35">
      <c r="A45" s="135" t="s">
        <v>42</v>
      </c>
      <c r="B45" s="16">
        <v>8540000</v>
      </c>
      <c r="C45" s="49">
        <f>'C.2 State Expenditures'!AR45</f>
        <v>8540000</v>
      </c>
      <c r="D45" s="123">
        <f t="shared" si="0"/>
        <v>0</v>
      </c>
    </row>
    <row r="46" spans="1:4" x14ac:dyDescent="0.35">
      <c r="A46" s="135" t="s">
        <v>43</v>
      </c>
      <c r="B46" s="16">
        <v>114934595</v>
      </c>
      <c r="C46" s="40">
        <f>'C.2 State Expenditures'!AR46</f>
        <v>90249054</v>
      </c>
      <c r="D46" s="123">
        <f t="shared" si="0"/>
        <v>-24685541</v>
      </c>
    </row>
    <row r="47" spans="1:4" x14ac:dyDescent="0.35">
      <c r="A47" s="135" t="s">
        <v>44</v>
      </c>
      <c r="B47" s="16">
        <v>394164823</v>
      </c>
      <c r="C47" s="43">
        <f>'C.2 State Expenditures'!AR47</f>
        <v>386414168</v>
      </c>
      <c r="D47" s="123">
        <f t="shared" si="0"/>
        <v>-7750655</v>
      </c>
    </row>
    <row r="48" spans="1:4" x14ac:dyDescent="0.35">
      <c r="A48" s="135" t="s">
        <v>45</v>
      </c>
      <c r="B48" s="16">
        <v>24887706</v>
      </c>
      <c r="C48" s="43">
        <f>'C.2 State Expenditures'!AR48</f>
        <v>24887706</v>
      </c>
      <c r="D48" s="123">
        <f t="shared" si="0"/>
        <v>0</v>
      </c>
    </row>
    <row r="49" spans="1:4" x14ac:dyDescent="0.35">
      <c r="A49" s="135" t="s">
        <v>46</v>
      </c>
      <c r="B49" s="16">
        <v>48950220</v>
      </c>
      <c r="C49" s="40">
        <f>'C.2 State Expenditures'!AR49</f>
        <v>47537848</v>
      </c>
      <c r="D49" s="123">
        <f t="shared" si="0"/>
        <v>-1412372</v>
      </c>
    </row>
    <row r="50" spans="1:4" x14ac:dyDescent="0.35">
      <c r="A50" s="135" t="s">
        <v>47</v>
      </c>
      <c r="B50" s="16">
        <v>129106856</v>
      </c>
      <c r="C50" s="43">
        <f>'C.2 State Expenditures'!AR50</f>
        <v>135103532</v>
      </c>
      <c r="D50" s="123">
        <f t="shared" si="0"/>
        <v>5996676</v>
      </c>
    </row>
    <row r="51" spans="1:4" x14ac:dyDescent="0.35">
      <c r="A51" s="135" t="s">
        <v>48</v>
      </c>
      <c r="B51" s="16">
        <v>648639991</v>
      </c>
      <c r="C51" s="43">
        <f>'C.2 State Expenditures'!AR51</f>
        <v>652074386</v>
      </c>
      <c r="D51" s="123">
        <f t="shared" si="0"/>
        <v>3434395</v>
      </c>
    </row>
    <row r="52" spans="1:4" x14ac:dyDescent="0.35">
      <c r="A52" s="135" t="s">
        <v>49</v>
      </c>
      <c r="B52" s="16">
        <v>34446444</v>
      </c>
      <c r="C52" s="43">
        <f>'C.2 State Expenditures'!AR52</f>
        <v>34446444</v>
      </c>
      <c r="D52" s="123">
        <f t="shared" si="0"/>
        <v>0</v>
      </c>
    </row>
    <row r="53" spans="1:4" x14ac:dyDescent="0.35">
      <c r="A53" s="135" t="s">
        <v>50</v>
      </c>
      <c r="B53" s="16">
        <v>275640965</v>
      </c>
      <c r="C53" s="43">
        <f>'C.2 State Expenditures'!AR53</f>
        <v>271813906</v>
      </c>
      <c r="D53" s="123">
        <f t="shared" si="0"/>
        <v>-3827059</v>
      </c>
    </row>
    <row r="54" spans="1:4" x14ac:dyDescent="0.35">
      <c r="A54" s="10" t="s">
        <v>51</v>
      </c>
      <c r="B54" s="41">
        <v>9662742</v>
      </c>
      <c r="C54" s="43">
        <f>'C.2 State Expenditures'!AR54</f>
        <v>9662741</v>
      </c>
      <c r="D54" s="123">
        <f t="shared" si="0"/>
        <v>-1</v>
      </c>
    </row>
    <row r="55" spans="1:4" x14ac:dyDescent="0.35">
      <c r="A55" s="189" t="s">
        <v>365</v>
      </c>
      <c r="B55" s="190"/>
      <c r="C55" s="190"/>
      <c r="D55" s="190"/>
    </row>
    <row r="56" spans="1:4" x14ac:dyDescent="0.35">
      <c r="B56" s="50"/>
      <c r="C56" s="50"/>
      <c r="D56" s="50"/>
    </row>
    <row r="59" spans="1:4" x14ac:dyDescent="0.35">
      <c r="D59" s="198"/>
    </row>
  </sheetData>
  <pageMargins left="0.25" right="0.25" top="0.75" bottom="0.75" header="0.3" footer="0.3"/>
  <pageSetup scale="85" fitToWidth="0" orientation="portrait" r:id="rId1"/>
  <headerFooter>
    <oddFooter>&amp;CPage &amp;P of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2">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243</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Expenditures'!$G$50</f>
        <v>26006115</v>
      </c>
      <c r="C3" s="31">
        <f>'C.2 State Expenditures'!$G$50</f>
        <v>39830313</v>
      </c>
      <c r="D3" s="31">
        <f>'B. Total Expenditures'!$G$50</f>
        <v>65836428</v>
      </c>
      <c r="E3" s="39">
        <f t="shared" ref="E3:E44" si="0">D3/($D$44)</f>
        <v>0.21948086871253913</v>
      </c>
    </row>
    <row r="4" spans="1:5" ht="43.5" x14ac:dyDescent="0.35">
      <c r="A4" s="81" t="s">
        <v>103</v>
      </c>
      <c r="B4" s="31">
        <f>'C.1 Federal Expenditures'!$H$50</f>
        <v>26006115</v>
      </c>
      <c r="C4" s="31">
        <f>'C.2 State Expenditures'!$H$50</f>
        <v>39830313</v>
      </c>
      <c r="D4" s="31">
        <f>'B. Total Expenditures'!$H$50</f>
        <v>65836428</v>
      </c>
      <c r="E4" s="39">
        <f t="shared" si="0"/>
        <v>0.21948086871253913</v>
      </c>
    </row>
    <row r="5" spans="1:5" ht="43.5" x14ac:dyDescent="0.35">
      <c r="A5" s="81" t="s">
        <v>102</v>
      </c>
      <c r="B5" s="31">
        <f>'C.1 Federal Expenditures'!$I$50</f>
        <v>0</v>
      </c>
      <c r="C5" s="31">
        <f>'C.2 State Expenditures'!$I$50</f>
        <v>0</v>
      </c>
      <c r="D5" s="31">
        <f>'B. Total Expenditures'!$I$50</f>
        <v>0</v>
      </c>
      <c r="E5" s="39">
        <f t="shared" si="0"/>
        <v>0</v>
      </c>
    </row>
    <row r="6" spans="1:5" ht="31" x14ac:dyDescent="0.35">
      <c r="A6" s="80" t="s">
        <v>75</v>
      </c>
      <c r="B6" s="31">
        <f>'C.1 Federal Expenditures'!$J$50</f>
        <v>0</v>
      </c>
      <c r="C6" s="94"/>
      <c r="D6" s="31">
        <f>'B. Total Expenditures'!$J$50</f>
        <v>0</v>
      </c>
      <c r="E6" s="39">
        <f t="shared" si="0"/>
        <v>0</v>
      </c>
    </row>
    <row r="7" spans="1:5" x14ac:dyDescent="0.35">
      <c r="A7" s="81" t="s">
        <v>104</v>
      </c>
      <c r="B7" s="31">
        <f>'C.1 Federal Expenditures'!$K$50</f>
        <v>0</v>
      </c>
      <c r="C7" s="94"/>
      <c r="D7" s="31">
        <f>'B. Total Expenditures'!$K$50</f>
        <v>0</v>
      </c>
      <c r="E7" s="39">
        <f t="shared" si="0"/>
        <v>0</v>
      </c>
    </row>
    <row r="8" spans="1:5" x14ac:dyDescent="0.35">
      <c r="A8" s="81" t="s">
        <v>105</v>
      </c>
      <c r="B8" s="31">
        <f>'C.1 Federal Expenditures'!$L$50</f>
        <v>0</v>
      </c>
      <c r="C8" s="94"/>
      <c r="D8" s="31">
        <f>'B. Total Expenditures'!$L$50</f>
        <v>0</v>
      </c>
      <c r="E8" s="39">
        <f t="shared" si="0"/>
        <v>0</v>
      </c>
    </row>
    <row r="9" spans="1:5" ht="29" x14ac:dyDescent="0.35">
      <c r="A9" s="81" t="s">
        <v>106</v>
      </c>
      <c r="B9" s="31">
        <f>'C.1 Federal Expenditures'!$M$50</f>
        <v>0</v>
      </c>
      <c r="C9" s="94"/>
      <c r="D9" s="31">
        <f>'B. Total Expenditures'!$M$50</f>
        <v>0</v>
      </c>
      <c r="E9" s="39">
        <f t="shared" si="0"/>
        <v>0</v>
      </c>
    </row>
    <row r="10" spans="1:5" ht="31" x14ac:dyDescent="0.35">
      <c r="A10" s="80" t="s">
        <v>74</v>
      </c>
      <c r="B10" s="31">
        <f>'C.1 Federal Expenditures'!$N$50</f>
        <v>0</v>
      </c>
      <c r="C10" s="94"/>
      <c r="D10" s="31">
        <f>'B. Total Expenditures'!$N$50</f>
        <v>0</v>
      </c>
      <c r="E10" s="39">
        <f t="shared" si="0"/>
        <v>0</v>
      </c>
    </row>
    <row r="11" spans="1:5" x14ac:dyDescent="0.35">
      <c r="A11" s="81" t="s">
        <v>107</v>
      </c>
      <c r="B11" s="31">
        <f>'C.1 Federal Expenditures'!$O$50</f>
        <v>0</v>
      </c>
      <c r="C11" s="94"/>
      <c r="D11" s="31">
        <f>'B. Total Expenditures'!$O$50</f>
        <v>0</v>
      </c>
      <c r="E11" s="39">
        <f t="shared" si="0"/>
        <v>0</v>
      </c>
    </row>
    <row r="12" spans="1:5" x14ac:dyDescent="0.35">
      <c r="A12" s="81" t="s">
        <v>108</v>
      </c>
      <c r="B12" s="31">
        <f>'C.1 Federal Expenditures'!$P$50</f>
        <v>0</v>
      </c>
      <c r="C12" s="94"/>
      <c r="D12" s="31">
        <f>'B. Total Expenditures'!$P$50</f>
        <v>0</v>
      </c>
      <c r="E12" s="39">
        <f t="shared" si="0"/>
        <v>0</v>
      </c>
    </row>
    <row r="13" spans="1:5" ht="29" x14ac:dyDescent="0.35">
      <c r="A13" s="81" t="s">
        <v>109</v>
      </c>
      <c r="B13" s="31">
        <f>'C.1 Federal Expenditures'!$Q$50</f>
        <v>0</v>
      </c>
      <c r="C13" s="94"/>
      <c r="D13" s="31">
        <f>'B. Total Expenditures'!$Q$50</f>
        <v>0</v>
      </c>
      <c r="E13" s="39">
        <f t="shared" si="0"/>
        <v>0</v>
      </c>
    </row>
    <row r="14" spans="1:5" ht="31" x14ac:dyDescent="0.35">
      <c r="A14" s="80" t="s">
        <v>110</v>
      </c>
      <c r="B14" s="31">
        <f>'C.1 Federal Expenditures'!$R$50</f>
        <v>17655067</v>
      </c>
      <c r="C14" s="31">
        <f>'C.2 State Expenditures'!$R$50</f>
        <v>18878063</v>
      </c>
      <c r="D14" s="31">
        <f>'B. Total Expenditures'!$R$50</f>
        <v>36533130</v>
      </c>
      <c r="E14" s="39">
        <f t="shared" si="0"/>
        <v>0.12179158792132716</v>
      </c>
    </row>
    <row r="15" spans="1:5" x14ac:dyDescent="0.35">
      <c r="A15" s="81" t="s">
        <v>111</v>
      </c>
      <c r="B15" s="31">
        <f>'C.1 Federal Expenditures'!$S$50</f>
        <v>2900</v>
      </c>
      <c r="C15" s="31">
        <f>'C.2 State Expenditures'!$S$50</f>
        <v>0</v>
      </c>
      <c r="D15" s="31">
        <f>'B. Total Expenditures'!$S$50</f>
        <v>2900</v>
      </c>
      <c r="E15" s="39">
        <f t="shared" si="0"/>
        <v>9.6678167179173752E-6</v>
      </c>
    </row>
    <row r="16" spans="1:5" x14ac:dyDescent="0.35">
      <c r="A16" s="81" t="s">
        <v>112</v>
      </c>
      <c r="B16" s="31">
        <f>'C.1 Federal Expenditures'!$T$50</f>
        <v>438630</v>
      </c>
      <c r="C16" s="31">
        <f>'C.2 State Expenditures'!$T$50</f>
        <v>7584</v>
      </c>
      <c r="D16" s="31">
        <f>'B. Total Expenditures'!$T$50</f>
        <v>446214</v>
      </c>
      <c r="E16" s="39">
        <f t="shared" si="0"/>
        <v>1.4875569548168219E-3</v>
      </c>
    </row>
    <row r="17" spans="1:5" x14ac:dyDescent="0.35">
      <c r="A17" s="81" t="s">
        <v>113</v>
      </c>
      <c r="B17" s="31">
        <f>'C.1 Federal Expenditures'!$U$50</f>
        <v>17213537</v>
      </c>
      <c r="C17" s="31">
        <f>'C.2 State Expenditures'!$U$50</f>
        <v>18870479</v>
      </c>
      <c r="D17" s="31">
        <f>'B. Total Expenditures'!$U$50</f>
        <v>36084016</v>
      </c>
      <c r="E17" s="39">
        <f t="shared" si="0"/>
        <v>0.12029436314979242</v>
      </c>
    </row>
    <row r="18" spans="1:5" ht="15.5" x14ac:dyDescent="0.35">
      <c r="A18" s="80" t="s">
        <v>114</v>
      </c>
      <c r="B18" s="31">
        <f>'C.1 Federal Expenditures'!$V$50</f>
        <v>526039</v>
      </c>
      <c r="C18" s="31">
        <f>'C.2 State Expenditures'!$V$50</f>
        <v>4200417</v>
      </c>
      <c r="D18" s="31">
        <f>'B. Total Expenditures'!$V$50</f>
        <v>4726456</v>
      </c>
      <c r="E18" s="39">
        <f t="shared" si="0"/>
        <v>1.5756727701138236E-2</v>
      </c>
    </row>
    <row r="19" spans="1:5" ht="15.5" x14ac:dyDescent="0.35">
      <c r="A19" s="80" t="s">
        <v>79</v>
      </c>
      <c r="B19" s="31">
        <f>'C.1 Federal Expenditures'!$W$50</f>
        <v>630143</v>
      </c>
      <c r="C19" s="31">
        <f>'C.2 State Expenditures'!$W$50</f>
        <v>27963278</v>
      </c>
      <c r="D19" s="31">
        <f>'B. Total Expenditures'!$W$50</f>
        <v>28593421</v>
      </c>
      <c r="E19" s="39">
        <f t="shared" si="0"/>
        <v>9.5322742609051631E-2</v>
      </c>
    </row>
    <row r="20" spans="1:5" ht="29" x14ac:dyDescent="0.35">
      <c r="A20" s="81" t="s">
        <v>116</v>
      </c>
      <c r="B20" s="31">
        <f>'C.1 Federal Expenditures'!$X$50</f>
        <v>630143</v>
      </c>
      <c r="C20" s="31">
        <f>'C.2 State Expenditures'!$X$50</f>
        <v>21328762</v>
      </c>
      <c r="D20" s="31">
        <f>'B. Total Expenditures'!$X$50</f>
        <v>21958905</v>
      </c>
      <c r="E20" s="39">
        <f t="shared" si="0"/>
        <v>7.3205058229710143E-2</v>
      </c>
    </row>
    <row r="21" spans="1:5" x14ac:dyDescent="0.35">
      <c r="A21" s="81" t="s">
        <v>115</v>
      </c>
      <c r="B21" s="31">
        <f>'C.1 Federal Expenditures'!$Y$50</f>
        <v>0</v>
      </c>
      <c r="C21" s="31">
        <f>'C.2 State Expenditures'!$Y$50</f>
        <v>6634516</v>
      </c>
      <c r="D21" s="31">
        <f>'B. Total Expenditures'!$Y$50</f>
        <v>6634516</v>
      </c>
      <c r="E21" s="39">
        <f t="shared" si="0"/>
        <v>2.2117684379341484E-2</v>
      </c>
    </row>
    <row r="22" spans="1:5" ht="31" x14ac:dyDescent="0.35">
      <c r="A22" s="80" t="s">
        <v>80</v>
      </c>
      <c r="B22" s="31">
        <f>'C.1 Federal Expenditures'!$Z$50</f>
        <v>9978</v>
      </c>
      <c r="C22" s="31">
        <f>'C.2 State Expenditures'!$Z$50</f>
        <v>0</v>
      </c>
      <c r="D22" s="31">
        <f>'B. Total Expenditures'!$Z$50</f>
        <v>9978</v>
      </c>
      <c r="E22" s="39">
        <f t="shared" si="0"/>
        <v>3.3263956969441228E-5</v>
      </c>
    </row>
    <row r="23" spans="1:5" ht="31" x14ac:dyDescent="0.35">
      <c r="A23" s="80" t="s">
        <v>76</v>
      </c>
      <c r="B23" s="31">
        <f>'C.1 Federal Expenditures'!$AA$50</f>
        <v>185725</v>
      </c>
      <c r="C23" s="31">
        <f>'C.2 State Expenditures'!$AA$50</f>
        <v>0</v>
      </c>
      <c r="D23" s="31">
        <f>'B. Total Expenditures'!$AA$50</f>
        <v>185725</v>
      </c>
      <c r="E23" s="39">
        <f t="shared" si="0"/>
        <v>6.1915698618455323E-4</v>
      </c>
    </row>
    <row r="24" spans="1:5" ht="31" x14ac:dyDescent="0.35">
      <c r="A24" s="80" t="s">
        <v>81</v>
      </c>
      <c r="B24" s="31">
        <f>'C.1 Federal Expenditures'!$AB$50</f>
        <v>0</v>
      </c>
      <c r="C24" s="31">
        <f>'C.2 State Expenditures'!$AB$50</f>
        <v>0</v>
      </c>
      <c r="D24" s="31">
        <f>'B. Total Expenditures'!$AB$50</f>
        <v>0</v>
      </c>
      <c r="E24" s="39">
        <f t="shared" si="0"/>
        <v>0</v>
      </c>
    </row>
    <row r="25" spans="1:5" ht="15.5" x14ac:dyDescent="0.35">
      <c r="A25" s="80" t="s">
        <v>61</v>
      </c>
      <c r="B25" s="31">
        <f>'C.1 Federal Expenditures'!$AC$50</f>
        <v>5391563</v>
      </c>
      <c r="C25" s="31">
        <f>'C.2 State Expenditures'!$AC$50</f>
        <v>0</v>
      </c>
      <c r="D25" s="31">
        <f>'B. Total Expenditures'!$AC$50</f>
        <v>5391563</v>
      </c>
      <c r="E25" s="39">
        <f t="shared" si="0"/>
        <v>1.7974014795553363E-2</v>
      </c>
    </row>
    <row r="26" spans="1:5" ht="15.5" x14ac:dyDescent="0.35">
      <c r="A26" s="80" t="s">
        <v>117</v>
      </c>
      <c r="B26" s="31">
        <f>'C.1 Federal Expenditures'!$AD$50</f>
        <v>2862490</v>
      </c>
      <c r="C26" s="31">
        <f>'C.2 State Expenditures'!$AD$50</f>
        <v>1333602</v>
      </c>
      <c r="D26" s="31">
        <f>'B. Total Expenditures'!$AD$50</f>
        <v>4196092</v>
      </c>
      <c r="E26" s="39">
        <f t="shared" si="0"/>
        <v>1.3988637375006673E-2</v>
      </c>
    </row>
    <row r="27" spans="1:5" s="8" customFormat="1" ht="15.5" x14ac:dyDescent="0.35">
      <c r="A27" s="80" t="s">
        <v>118</v>
      </c>
      <c r="B27" s="31">
        <f>'C.1 Federal Expenditures'!$AE$50</f>
        <v>1500000</v>
      </c>
      <c r="C27" s="31">
        <f>'C.2 State Expenditures'!$AE$50</f>
        <v>0</v>
      </c>
      <c r="D27" s="31">
        <f>'B. Total Expenditures'!$AE$50</f>
        <v>1500000</v>
      </c>
      <c r="E27" s="39">
        <f t="shared" si="0"/>
        <v>5.0005948540951936E-3</v>
      </c>
    </row>
    <row r="28" spans="1:5" ht="31" x14ac:dyDescent="0.35">
      <c r="A28" s="80" t="s">
        <v>119</v>
      </c>
      <c r="B28" s="31">
        <f>'C.1 Federal Expenditures'!$AF$50</f>
        <v>0</v>
      </c>
      <c r="C28" s="31">
        <f>'C.2 State Expenditures'!$AF$50</f>
        <v>0</v>
      </c>
      <c r="D28" s="31">
        <f>'B. Total Expenditures'!$AF$50</f>
        <v>0</v>
      </c>
      <c r="E28" s="39">
        <f t="shared" si="0"/>
        <v>0</v>
      </c>
    </row>
    <row r="29" spans="1:5" ht="31" x14ac:dyDescent="0.35">
      <c r="A29" s="80" t="s">
        <v>82</v>
      </c>
      <c r="B29" s="31">
        <f>'C.1 Federal Expenditures'!$AG$50</f>
        <v>0</v>
      </c>
      <c r="C29" s="31">
        <f>'C.2 State Expenditures'!$AG$50</f>
        <v>0</v>
      </c>
      <c r="D29" s="31">
        <f>'B. Total Expenditures'!$AG$50</f>
        <v>0</v>
      </c>
      <c r="E29" s="39">
        <f t="shared" si="0"/>
        <v>0</v>
      </c>
    </row>
    <row r="30" spans="1:5" ht="15.5" x14ac:dyDescent="0.35">
      <c r="A30" s="80" t="s">
        <v>120</v>
      </c>
      <c r="B30" s="31">
        <f>'C.1 Federal Expenditures'!$AH$50</f>
        <v>35952509</v>
      </c>
      <c r="C30" s="31">
        <f>'C.2 State Expenditures'!$AH$50</f>
        <v>21027797</v>
      </c>
      <c r="D30" s="31">
        <f>'B. Total Expenditures'!$AH$50</f>
        <v>56980306</v>
      </c>
      <c r="E30" s="39">
        <f t="shared" si="0"/>
        <v>0.18995694997891299</v>
      </c>
    </row>
    <row r="31" spans="1:5" ht="29" x14ac:dyDescent="0.35">
      <c r="A31" s="81" t="s">
        <v>121</v>
      </c>
      <c r="B31" s="31">
        <f>'C.1 Federal Expenditures'!$AI$50</f>
        <v>27163702</v>
      </c>
      <c r="C31" s="31">
        <f>'C.2 State Expenditures'!$AI$50</f>
        <v>21027797</v>
      </c>
      <c r="D31" s="31">
        <f>'B. Total Expenditures'!$AI$50</f>
        <v>48191499</v>
      </c>
      <c r="E31" s="39">
        <f t="shared" si="0"/>
        <v>0.16065744127368911</v>
      </c>
    </row>
    <row r="32" spans="1:5" x14ac:dyDescent="0.35">
      <c r="A32" s="81" t="s">
        <v>122</v>
      </c>
      <c r="B32" s="31">
        <f>'C.1 Federal Expenditures'!$AJ$50</f>
        <v>0</v>
      </c>
      <c r="C32" s="31">
        <f>'C.2 State Expenditures'!$AJ$50</f>
        <v>0</v>
      </c>
      <c r="D32" s="31">
        <f>'B. Total Expenditures'!$AJ$50</f>
        <v>0</v>
      </c>
      <c r="E32" s="39">
        <f t="shared" si="0"/>
        <v>0</v>
      </c>
    </row>
    <row r="33" spans="1:5" x14ac:dyDescent="0.35">
      <c r="A33" s="81" t="s">
        <v>123</v>
      </c>
      <c r="B33" s="31">
        <f>'C.1 Federal Expenditures'!$AK$50</f>
        <v>8788807</v>
      </c>
      <c r="C33" s="31">
        <f>'C.2 State Expenditures'!$AK$50</f>
        <v>0</v>
      </c>
      <c r="D33" s="31">
        <f>'B. Total Expenditures'!$AK$50</f>
        <v>8788807</v>
      </c>
      <c r="E33" s="39">
        <f t="shared" si="0"/>
        <v>2.9299508705223878E-2</v>
      </c>
    </row>
    <row r="34" spans="1:5" ht="15.5" x14ac:dyDescent="0.35">
      <c r="A34" s="80" t="s">
        <v>124</v>
      </c>
      <c r="B34" s="31">
        <f>'C.1 Federal Expenditures'!$AL$50</f>
        <v>938049</v>
      </c>
      <c r="C34" s="31">
        <f>'C.2 State Expenditures'!$AL$50</f>
        <v>0</v>
      </c>
      <c r="D34" s="31">
        <f>'B. Total Expenditures'!$AL$50</f>
        <v>938049</v>
      </c>
      <c r="E34" s="39">
        <f t="shared" si="0"/>
        <v>3.1272020015260947E-3</v>
      </c>
    </row>
    <row r="35" spans="1:5" ht="15.5" x14ac:dyDescent="0.35">
      <c r="A35" s="80" t="s">
        <v>83</v>
      </c>
      <c r="B35" s="31">
        <f>'C.1 Federal Expenditures'!$AM$50</f>
        <v>26563998</v>
      </c>
      <c r="C35" s="31">
        <f>'C.2 State Expenditures'!$AM$50</f>
        <v>21870062</v>
      </c>
      <c r="D35" s="31">
        <f>'B. Total Expenditures'!$AM$50</f>
        <v>48434060</v>
      </c>
      <c r="E35" s="39">
        <f t="shared" si="0"/>
        <v>0.16146607413262523</v>
      </c>
    </row>
    <row r="36" spans="1:5" x14ac:dyDescent="0.35">
      <c r="A36" s="81" t="s">
        <v>125</v>
      </c>
      <c r="B36" s="31">
        <f>'C.1 Federal Expenditures'!$AN$50</f>
        <v>26121072</v>
      </c>
      <c r="C36" s="31">
        <f>'C.2 State Expenditures'!$AN$50</f>
        <v>19989085</v>
      </c>
      <c r="D36" s="31">
        <f>'B. Total Expenditures'!$AN$50</f>
        <v>46110157</v>
      </c>
      <c r="E36" s="39">
        <f t="shared" si="0"/>
        <v>0.15371880921048098</v>
      </c>
    </row>
    <row r="37" spans="1:5" x14ac:dyDescent="0.35">
      <c r="A37" s="81" t="s">
        <v>126</v>
      </c>
      <c r="B37" s="31">
        <f>'C.1 Federal Expenditures'!$AO$50</f>
        <v>0</v>
      </c>
      <c r="C37" s="31">
        <f>'C.2 State Expenditures'!$AO$50</f>
        <v>0</v>
      </c>
      <c r="D37" s="31">
        <f>'B. Total Expenditures'!$AO$50</f>
        <v>0</v>
      </c>
      <c r="E37" s="39">
        <f t="shared" si="0"/>
        <v>0</v>
      </c>
    </row>
    <row r="38" spans="1:5" x14ac:dyDescent="0.35">
      <c r="A38" s="81" t="s">
        <v>127</v>
      </c>
      <c r="B38" s="31">
        <f>'C.1 Federal Expenditures'!$AP$50</f>
        <v>442926</v>
      </c>
      <c r="C38" s="31">
        <f>'C.2 State Expenditures'!$AP$50</f>
        <v>1880977</v>
      </c>
      <c r="D38" s="31">
        <f>'B. Total Expenditures'!$AP$50</f>
        <v>2323903</v>
      </c>
      <c r="E38" s="39">
        <f t="shared" si="0"/>
        <v>7.7472649221442553E-3</v>
      </c>
    </row>
    <row r="39" spans="1:5" ht="15.5" x14ac:dyDescent="0.35">
      <c r="A39" s="80" t="s">
        <v>77</v>
      </c>
      <c r="B39" s="31">
        <f>'C.1 Federal Expenditures'!$AQ$50</f>
        <v>14255473</v>
      </c>
      <c r="C39" s="31">
        <f>'C.2 State Expenditures'!$AQ$50</f>
        <v>0</v>
      </c>
      <c r="D39" s="31">
        <f>'B. Total Expenditures'!$AQ$50</f>
        <v>14255473</v>
      </c>
      <c r="E39" s="39">
        <f t="shared" si="0"/>
        <v>4.752389661766198E-2</v>
      </c>
    </row>
    <row r="40" spans="1:5" ht="15.5" x14ac:dyDescent="0.35">
      <c r="A40" s="73" t="s">
        <v>130</v>
      </c>
      <c r="B40" s="95">
        <f>'C.1 Federal Expenditures'!$AR$50</f>
        <v>132477149</v>
      </c>
      <c r="C40" s="95">
        <f>'C.2 State Expenditures'!$AR$50</f>
        <v>135103532</v>
      </c>
      <c r="D40" s="95">
        <f>'B. Total Expenditures'!$AR$50</f>
        <v>267580681</v>
      </c>
      <c r="E40" s="75">
        <f t="shared" si="0"/>
        <v>0.89204171764259166</v>
      </c>
    </row>
    <row r="41" spans="1:5" ht="15.5" x14ac:dyDescent="0.35">
      <c r="A41" s="80" t="s">
        <v>78</v>
      </c>
      <c r="B41" s="31">
        <f>'C.1 Federal Expenditures'!$C$50</f>
        <v>16607349</v>
      </c>
      <c r="C41" s="94"/>
      <c r="D41" s="31">
        <f>'B. Total Expenditures'!$C$50</f>
        <v>16607349</v>
      </c>
      <c r="E41" s="39">
        <f t="shared" si="0"/>
        <v>5.5364415966375306E-2</v>
      </c>
    </row>
    <row r="42" spans="1:5" ht="15.5" x14ac:dyDescent="0.35">
      <c r="A42" s="80" t="s">
        <v>192</v>
      </c>
      <c r="B42" s="31">
        <f>'C.1 Federal Expenditures'!$D$50</f>
        <v>15776283</v>
      </c>
      <c r="C42" s="94"/>
      <c r="D42" s="31">
        <f>'B. Total Expenditures'!$D$50</f>
        <v>15776283</v>
      </c>
      <c r="E42" s="39">
        <f t="shared" si="0"/>
        <v>5.2593866391032987E-2</v>
      </c>
    </row>
    <row r="43" spans="1:5" ht="15.5" x14ac:dyDescent="0.35">
      <c r="A43" s="82" t="s">
        <v>101</v>
      </c>
      <c r="B43" s="95">
        <f>B41+B42</f>
        <v>32383632</v>
      </c>
      <c r="C43" s="97"/>
      <c r="D43" s="95">
        <f>D41+D42</f>
        <v>32383632</v>
      </c>
      <c r="E43" s="75">
        <f t="shared" si="0"/>
        <v>0.1079582823574083</v>
      </c>
    </row>
    <row r="44" spans="1:5" ht="15.5" x14ac:dyDescent="0.35">
      <c r="A44" s="73" t="s">
        <v>59</v>
      </c>
      <c r="B44" s="74">
        <f>SUM(B41,B42, B3,B6,B10,B14,B18,B19,B22,B23,B24,B25,B26,B27,B28,B29,B30,B34,B35, B39)</f>
        <v>164860781</v>
      </c>
      <c r="C44" s="74">
        <f>SUM(C41,C42,C3,C6,C10,C14,C18,C19,C22,C23,C24,C25,C26,C27,C28,C29,C30,C34,C35, C39)</f>
        <v>135103532</v>
      </c>
      <c r="D44" s="74">
        <f>B44+C44</f>
        <v>299964313</v>
      </c>
      <c r="E44" s="75">
        <f t="shared" si="0"/>
        <v>1</v>
      </c>
    </row>
    <row r="45" spans="1:5" ht="15.5" x14ac:dyDescent="0.35">
      <c r="A45" s="80" t="s">
        <v>128</v>
      </c>
      <c r="B45" s="31">
        <f>'C.1 Federal Expenditures'!$AS$50</f>
        <v>7366207</v>
      </c>
      <c r="C45" s="94"/>
      <c r="D45" s="31">
        <f>'B. Total Expenditures'!$AS$50</f>
        <v>7366207</v>
      </c>
      <c r="E45" s="96"/>
    </row>
    <row r="46" spans="1:5" ht="15.5" x14ac:dyDescent="0.35">
      <c r="A46" s="80" t="s">
        <v>129</v>
      </c>
      <c r="B46" s="31">
        <f>'C.1 Federal Expenditures'!$AT$50</f>
        <v>125803978</v>
      </c>
      <c r="C46" s="94"/>
      <c r="D46" s="31">
        <f>'B. Total Expenditures'!$AT$50</f>
        <v>125803978</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3">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242</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Expenditures'!$G$51</f>
        <v>122757097</v>
      </c>
      <c r="C3" s="31">
        <f>'C.2 State Expenditures'!$G$51</f>
        <v>16964938</v>
      </c>
      <c r="D3" s="31">
        <f>'B. Total Expenditures'!$G$51</f>
        <v>139722035</v>
      </c>
      <c r="E3" s="39">
        <f t="shared" ref="E3:E44" si="0">D3/($D$44)</f>
        <v>0.13225331459325229</v>
      </c>
    </row>
    <row r="4" spans="1:5" ht="43.5" x14ac:dyDescent="0.35">
      <c r="A4" s="81" t="s">
        <v>103</v>
      </c>
      <c r="B4" s="31">
        <f>'C.1 Federal Expenditures'!$H$51</f>
        <v>122757097</v>
      </c>
      <c r="C4" s="31">
        <f>'C.2 State Expenditures'!$H$51</f>
        <v>16964938</v>
      </c>
      <c r="D4" s="31">
        <f>'B. Total Expenditures'!$H$51</f>
        <v>139722035</v>
      </c>
      <c r="E4" s="39">
        <f t="shared" si="0"/>
        <v>0.13225331459325229</v>
      </c>
    </row>
    <row r="5" spans="1:5" ht="43.5" x14ac:dyDescent="0.35">
      <c r="A5" s="81" t="s">
        <v>102</v>
      </c>
      <c r="B5" s="31">
        <f>'C.1 Federal Expenditures'!$I$51</f>
        <v>0</v>
      </c>
      <c r="C5" s="31">
        <f>'C.2 State Expenditures'!$I$51</f>
        <v>0</v>
      </c>
      <c r="D5" s="31">
        <f>'B. Total Expenditures'!$I$51</f>
        <v>0</v>
      </c>
      <c r="E5" s="39">
        <f t="shared" si="0"/>
        <v>0</v>
      </c>
    </row>
    <row r="6" spans="1:5" ht="31" x14ac:dyDescent="0.35">
      <c r="A6" s="80" t="s">
        <v>75</v>
      </c>
      <c r="B6" s="31">
        <f>'C.1 Federal Expenditures'!$J$51</f>
        <v>0</v>
      </c>
      <c r="C6" s="94"/>
      <c r="D6" s="31">
        <f>'B. Total Expenditures'!$J$51</f>
        <v>0</v>
      </c>
      <c r="E6" s="39">
        <f t="shared" si="0"/>
        <v>0</v>
      </c>
    </row>
    <row r="7" spans="1:5" x14ac:dyDescent="0.35">
      <c r="A7" s="81" t="s">
        <v>104</v>
      </c>
      <c r="B7" s="31">
        <f>'C.1 Federal Expenditures'!$K$51</f>
        <v>0</v>
      </c>
      <c r="C7" s="94"/>
      <c r="D7" s="31">
        <f>'B. Total Expenditures'!$K$51</f>
        <v>0</v>
      </c>
      <c r="E7" s="39">
        <f t="shared" si="0"/>
        <v>0</v>
      </c>
    </row>
    <row r="8" spans="1:5" x14ac:dyDescent="0.35">
      <c r="A8" s="81" t="s">
        <v>105</v>
      </c>
      <c r="B8" s="31">
        <f>'C.1 Federal Expenditures'!$L$51</f>
        <v>0</v>
      </c>
      <c r="C8" s="94"/>
      <c r="D8" s="31">
        <f>'B. Total Expenditures'!$L$51</f>
        <v>0</v>
      </c>
      <c r="E8" s="39">
        <f t="shared" si="0"/>
        <v>0</v>
      </c>
    </row>
    <row r="9" spans="1:5" ht="29" x14ac:dyDescent="0.35">
      <c r="A9" s="81" t="s">
        <v>106</v>
      </c>
      <c r="B9" s="31">
        <f>'C.1 Federal Expenditures'!$M$51</f>
        <v>0</v>
      </c>
      <c r="C9" s="94"/>
      <c r="D9" s="31">
        <f>'B. Total Expenditures'!$M$51</f>
        <v>0</v>
      </c>
      <c r="E9" s="39">
        <f t="shared" si="0"/>
        <v>0</v>
      </c>
    </row>
    <row r="10" spans="1:5" ht="31" x14ac:dyDescent="0.35">
      <c r="A10" s="80" t="s">
        <v>74</v>
      </c>
      <c r="B10" s="31">
        <f>'C.1 Federal Expenditures'!$N$51</f>
        <v>4637452</v>
      </c>
      <c r="C10" s="94"/>
      <c r="D10" s="31">
        <f>'B. Total Expenditures'!$N$51</f>
        <v>4637452</v>
      </c>
      <c r="E10" s="39">
        <f t="shared" si="0"/>
        <v>4.3895610185401826E-3</v>
      </c>
    </row>
    <row r="11" spans="1:5" x14ac:dyDescent="0.35">
      <c r="A11" s="81" t="s">
        <v>107</v>
      </c>
      <c r="B11" s="31">
        <f>'C.1 Federal Expenditures'!$O$51</f>
        <v>0</v>
      </c>
      <c r="C11" s="94"/>
      <c r="D11" s="31">
        <f>'B. Total Expenditures'!$O$51</f>
        <v>0</v>
      </c>
      <c r="E11" s="39">
        <f t="shared" si="0"/>
        <v>0</v>
      </c>
    </row>
    <row r="12" spans="1:5" x14ac:dyDescent="0.35">
      <c r="A12" s="81" t="s">
        <v>108</v>
      </c>
      <c r="B12" s="31">
        <f>'C.1 Federal Expenditures'!$P$51</f>
        <v>0</v>
      </c>
      <c r="C12" s="94"/>
      <c r="D12" s="31">
        <f>'B. Total Expenditures'!$P$51</f>
        <v>0</v>
      </c>
      <c r="E12" s="39">
        <f t="shared" si="0"/>
        <v>0</v>
      </c>
    </row>
    <row r="13" spans="1:5" ht="29" x14ac:dyDescent="0.35">
      <c r="A13" s="81" t="s">
        <v>109</v>
      </c>
      <c r="B13" s="31">
        <f>'C.1 Federal Expenditures'!$Q$51</f>
        <v>4637452</v>
      </c>
      <c r="C13" s="94"/>
      <c r="D13" s="31">
        <f>'B. Total Expenditures'!$Q$51</f>
        <v>4637452</v>
      </c>
      <c r="E13" s="39">
        <f t="shared" si="0"/>
        <v>4.3895610185401826E-3</v>
      </c>
    </row>
    <row r="14" spans="1:5" ht="31" x14ac:dyDescent="0.35">
      <c r="A14" s="80" t="s">
        <v>110</v>
      </c>
      <c r="B14" s="31">
        <f>'C.1 Federal Expenditures'!$R$51</f>
        <v>63366852</v>
      </c>
      <c r="C14" s="31">
        <f>'C.2 State Expenditures'!$R$51</f>
        <v>67843326</v>
      </c>
      <c r="D14" s="31">
        <f>'B. Total Expenditures'!$R$51</f>
        <v>131210178</v>
      </c>
      <c r="E14" s="39">
        <f t="shared" si="0"/>
        <v>0.12419645153944851</v>
      </c>
    </row>
    <row r="15" spans="1:5" x14ac:dyDescent="0.35">
      <c r="A15" s="81" t="s">
        <v>111</v>
      </c>
      <c r="B15" s="31">
        <f>'C.1 Federal Expenditures'!$S$51</f>
        <v>15747161</v>
      </c>
      <c r="C15" s="31">
        <f>'C.2 State Expenditures'!$S$51</f>
        <v>350830</v>
      </c>
      <c r="D15" s="31">
        <f>'B. Total Expenditures'!$S$51</f>
        <v>16097991</v>
      </c>
      <c r="E15" s="39">
        <f t="shared" si="0"/>
        <v>1.5237486829062745E-2</v>
      </c>
    </row>
    <row r="16" spans="1:5" x14ac:dyDescent="0.35">
      <c r="A16" s="81" t="s">
        <v>112</v>
      </c>
      <c r="B16" s="31">
        <f>'C.1 Federal Expenditures'!$T$51</f>
        <v>12893716</v>
      </c>
      <c r="C16" s="31">
        <f>'C.2 State Expenditures'!$T$51</f>
        <v>54293537</v>
      </c>
      <c r="D16" s="31">
        <f>'B. Total Expenditures'!$T$51</f>
        <v>67187253</v>
      </c>
      <c r="E16" s="39">
        <f t="shared" si="0"/>
        <v>6.3595816562974E-2</v>
      </c>
    </row>
    <row r="17" spans="1:5" x14ac:dyDescent="0.35">
      <c r="A17" s="81" t="s">
        <v>113</v>
      </c>
      <c r="B17" s="31">
        <f>'C.1 Federal Expenditures'!$U$51</f>
        <v>34725975</v>
      </c>
      <c r="C17" s="31">
        <f>'C.2 State Expenditures'!$U$51</f>
        <v>13198959</v>
      </c>
      <c r="D17" s="31">
        <f>'B. Total Expenditures'!$U$51</f>
        <v>47924934</v>
      </c>
      <c r="E17" s="39">
        <f t="shared" si="0"/>
        <v>4.5363148147411769E-2</v>
      </c>
    </row>
    <row r="18" spans="1:5" ht="15.5" x14ac:dyDescent="0.35">
      <c r="A18" s="80" t="s">
        <v>114</v>
      </c>
      <c r="B18" s="31">
        <f>'C.1 Federal Expenditures'!$V$51</f>
        <v>0</v>
      </c>
      <c r="C18" s="31">
        <f>'C.2 State Expenditures'!$V$51</f>
        <v>0</v>
      </c>
      <c r="D18" s="31">
        <f>'B. Total Expenditures'!$V$51</f>
        <v>0</v>
      </c>
      <c r="E18" s="39">
        <f t="shared" si="0"/>
        <v>0</v>
      </c>
    </row>
    <row r="19" spans="1:5" ht="15.5" x14ac:dyDescent="0.35">
      <c r="A19" s="80" t="s">
        <v>79</v>
      </c>
      <c r="B19" s="31">
        <f>'C.1 Federal Expenditures'!$W$51</f>
        <v>39530503</v>
      </c>
      <c r="C19" s="31">
        <f>'C.2 State Expenditures'!$W$51</f>
        <v>54714392</v>
      </c>
      <c r="D19" s="31">
        <f>'B. Total Expenditures'!$W$51</f>
        <v>94244895</v>
      </c>
      <c r="E19" s="39">
        <f t="shared" si="0"/>
        <v>8.9207115736920306E-2</v>
      </c>
    </row>
    <row r="20" spans="1:5" ht="29" x14ac:dyDescent="0.35">
      <c r="A20" s="81" t="s">
        <v>116</v>
      </c>
      <c r="B20" s="31">
        <f>'C.1 Federal Expenditures'!$X$51</f>
        <v>39530503</v>
      </c>
      <c r="C20" s="31">
        <f>'C.2 State Expenditures'!$X$51</f>
        <v>3371753</v>
      </c>
      <c r="D20" s="31">
        <f>'B. Total Expenditures'!$X$51</f>
        <v>42902256</v>
      </c>
      <c r="E20" s="39">
        <f t="shared" si="0"/>
        <v>4.0608953051165089E-2</v>
      </c>
    </row>
    <row r="21" spans="1:5" x14ac:dyDescent="0.35">
      <c r="A21" s="81" t="s">
        <v>115</v>
      </c>
      <c r="B21" s="31">
        <f>'C.1 Federal Expenditures'!$Y$51</f>
        <v>0</v>
      </c>
      <c r="C21" s="31">
        <f>'C.2 State Expenditures'!$Y$51</f>
        <v>51342639</v>
      </c>
      <c r="D21" s="31">
        <f>'B. Total Expenditures'!$Y$51</f>
        <v>51342639</v>
      </c>
      <c r="E21" s="39">
        <f t="shared" si="0"/>
        <v>4.859816268575521E-2</v>
      </c>
    </row>
    <row r="22" spans="1:5" ht="31" x14ac:dyDescent="0.35">
      <c r="A22" s="80" t="s">
        <v>80</v>
      </c>
      <c r="B22" s="31">
        <f>'C.1 Federal Expenditures'!$Z$51</f>
        <v>0</v>
      </c>
      <c r="C22" s="31">
        <f>'C.2 State Expenditures'!$Z$51</f>
        <v>0</v>
      </c>
      <c r="D22" s="31">
        <f>'B. Total Expenditures'!$Z$51</f>
        <v>0</v>
      </c>
      <c r="E22" s="39">
        <f t="shared" si="0"/>
        <v>0</v>
      </c>
    </row>
    <row r="23" spans="1:5" ht="31" x14ac:dyDescent="0.35">
      <c r="A23" s="80" t="s">
        <v>76</v>
      </c>
      <c r="B23" s="31">
        <f>'C.1 Federal Expenditures'!$AA$51</f>
        <v>0</v>
      </c>
      <c r="C23" s="31">
        <f>'C.2 State Expenditures'!$AA$51</f>
        <v>0</v>
      </c>
      <c r="D23" s="31">
        <f>'B. Total Expenditures'!$AA$51</f>
        <v>0</v>
      </c>
      <c r="E23" s="39">
        <f t="shared" si="0"/>
        <v>0</v>
      </c>
    </row>
    <row r="24" spans="1:5" ht="31" x14ac:dyDescent="0.35">
      <c r="A24" s="80" t="s">
        <v>81</v>
      </c>
      <c r="B24" s="31">
        <f>'C.1 Federal Expenditures'!$AB$51</f>
        <v>0</v>
      </c>
      <c r="C24" s="31">
        <f>'C.2 State Expenditures'!$AB$51</f>
        <v>0</v>
      </c>
      <c r="D24" s="31">
        <f>'B. Total Expenditures'!$AB$51</f>
        <v>0</v>
      </c>
      <c r="E24" s="39">
        <f t="shared" si="0"/>
        <v>0</v>
      </c>
    </row>
    <row r="25" spans="1:5" ht="15.5" x14ac:dyDescent="0.35">
      <c r="A25" s="80" t="s">
        <v>61</v>
      </c>
      <c r="B25" s="31">
        <f>'C.1 Federal Expenditures'!$AC$51</f>
        <v>0</v>
      </c>
      <c r="C25" s="31">
        <f>'C.2 State Expenditures'!$AC$51</f>
        <v>71442939</v>
      </c>
      <c r="D25" s="31">
        <f>'B. Total Expenditures'!$AC$51</f>
        <v>71442939</v>
      </c>
      <c r="E25" s="39">
        <f t="shared" si="0"/>
        <v>6.7624018552503426E-2</v>
      </c>
    </row>
    <row r="26" spans="1:5" ht="15.5" x14ac:dyDescent="0.35">
      <c r="A26" s="80" t="s">
        <v>117</v>
      </c>
      <c r="B26" s="31">
        <f>'C.1 Federal Expenditures'!$AD$51</f>
        <v>2549461</v>
      </c>
      <c r="C26" s="31">
        <f>'C.2 State Expenditures'!$AD$51</f>
        <v>0</v>
      </c>
      <c r="D26" s="31">
        <f>'B. Total Expenditures'!$AD$51</f>
        <v>2549461</v>
      </c>
      <c r="E26" s="39">
        <f t="shared" si="0"/>
        <v>2.4131817696201431E-3</v>
      </c>
    </row>
    <row r="27" spans="1:5" s="8" customFormat="1" ht="15.5" x14ac:dyDescent="0.35">
      <c r="A27" s="80" t="s">
        <v>118</v>
      </c>
      <c r="B27" s="31">
        <f>'C.1 Federal Expenditures'!$AE$51</f>
        <v>0</v>
      </c>
      <c r="C27" s="31">
        <f>'C.2 State Expenditures'!$AE$51</f>
        <v>319434061</v>
      </c>
      <c r="D27" s="31">
        <f>'B. Total Expenditures'!$AE$51</f>
        <v>319434061</v>
      </c>
      <c r="E27" s="39">
        <f t="shared" si="0"/>
        <v>0.30235898984174642</v>
      </c>
    </row>
    <row r="28" spans="1:5" ht="31" x14ac:dyDescent="0.35">
      <c r="A28" s="80" t="s">
        <v>119</v>
      </c>
      <c r="B28" s="31">
        <f>'C.1 Federal Expenditures'!$AF$51</f>
        <v>0</v>
      </c>
      <c r="C28" s="31">
        <f>'C.2 State Expenditures'!$AF$51</f>
        <v>0</v>
      </c>
      <c r="D28" s="31">
        <f>'B. Total Expenditures'!$AF$51</f>
        <v>0</v>
      </c>
      <c r="E28" s="39">
        <f t="shared" si="0"/>
        <v>0</v>
      </c>
    </row>
    <row r="29" spans="1:5" ht="31" x14ac:dyDescent="0.35">
      <c r="A29" s="80" t="s">
        <v>82</v>
      </c>
      <c r="B29" s="31">
        <f>'C.1 Federal Expenditures'!$AG$51</f>
        <v>0</v>
      </c>
      <c r="C29" s="31">
        <f>'C.2 State Expenditures'!$AG$51</f>
        <v>0</v>
      </c>
      <c r="D29" s="31">
        <f>'B. Total Expenditures'!$AG$51</f>
        <v>0</v>
      </c>
      <c r="E29" s="39">
        <f t="shared" si="0"/>
        <v>0</v>
      </c>
    </row>
    <row r="30" spans="1:5" ht="15.5" x14ac:dyDescent="0.35">
      <c r="A30" s="80" t="s">
        <v>120</v>
      </c>
      <c r="B30" s="31">
        <f>'C.1 Federal Expenditures'!$AH$51</f>
        <v>28400157</v>
      </c>
      <c r="C30" s="31">
        <f>'C.2 State Expenditures'!$AH$51</f>
        <v>0</v>
      </c>
      <c r="D30" s="31">
        <f>'B. Total Expenditures'!$AH$51</f>
        <v>28400157</v>
      </c>
      <c r="E30" s="39">
        <f t="shared" si="0"/>
        <v>2.6882051196998068E-2</v>
      </c>
    </row>
    <row r="31" spans="1:5" ht="29" x14ac:dyDescent="0.35">
      <c r="A31" s="81" t="s">
        <v>121</v>
      </c>
      <c r="B31" s="31">
        <f>'C.1 Federal Expenditures'!$AI$51</f>
        <v>0</v>
      </c>
      <c r="C31" s="31">
        <f>'C.2 State Expenditures'!$AI$51</f>
        <v>0</v>
      </c>
      <c r="D31" s="31">
        <f>'B. Total Expenditures'!$AI$51</f>
        <v>0</v>
      </c>
      <c r="E31" s="39">
        <f t="shared" si="0"/>
        <v>0</v>
      </c>
    </row>
    <row r="32" spans="1:5" x14ac:dyDescent="0.35">
      <c r="A32" s="81" t="s">
        <v>122</v>
      </c>
      <c r="B32" s="31">
        <f>'C.1 Federal Expenditures'!$AJ$51</f>
        <v>0</v>
      </c>
      <c r="C32" s="31">
        <f>'C.2 State Expenditures'!$AJ$51</f>
        <v>0</v>
      </c>
      <c r="D32" s="31">
        <f>'B. Total Expenditures'!$AJ$51</f>
        <v>0</v>
      </c>
      <c r="E32" s="39">
        <f t="shared" si="0"/>
        <v>0</v>
      </c>
    </row>
    <row r="33" spans="1:5" x14ac:dyDescent="0.35">
      <c r="A33" s="81" t="s">
        <v>123</v>
      </c>
      <c r="B33" s="31">
        <f>'C.1 Federal Expenditures'!$AK$51</f>
        <v>28400157</v>
      </c>
      <c r="C33" s="31">
        <f>'C.2 State Expenditures'!$AK$51</f>
        <v>0</v>
      </c>
      <c r="D33" s="31">
        <f>'B. Total Expenditures'!$AK$51</f>
        <v>28400157</v>
      </c>
      <c r="E33" s="39">
        <f t="shared" si="0"/>
        <v>2.6882051196998068E-2</v>
      </c>
    </row>
    <row r="34" spans="1:5" ht="15.5" x14ac:dyDescent="0.35">
      <c r="A34" s="80" t="s">
        <v>124</v>
      </c>
      <c r="B34" s="31">
        <f>'C.1 Federal Expenditures'!$AL$51</f>
        <v>0</v>
      </c>
      <c r="C34" s="31">
        <f>'C.2 State Expenditures'!$AL$51</f>
        <v>6866442</v>
      </c>
      <c r="D34" s="31">
        <f>'B. Total Expenditures'!$AL$51</f>
        <v>6866442</v>
      </c>
      <c r="E34" s="39">
        <f t="shared" si="0"/>
        <v>6.4994022879950207E-3</v>
      </c>
    </row>
    <row r="35" spans="1:5" ht="15.5" x14ac:dyDescent="0.35">
      <c r="A35" s="80" t="s">
        <v>83</v>
      </c>
      <c r="B35" s="31">
        <f>'C.1 Federal Expenditures'!$AM$51</f>
        <v>29776841</v>
      </c>
      <c r="C35" s="31">
        <f>'C.2 State Expenditures'!$AM$51</f>
        <v>25193854</v>
      </c>
      <c r="D35" s="31">
        <f>'B. Total Expenditures'!$AM$51</f>
        <v>54970695</v>
      </c>
      <c r="E35" s="39">
        <f t="shared" si="0"/>
        <v>5.2032284093519829E-2</v>
      </c>
    </row>
    <row r="36" spans="1:5" x14ac:dyDescent="0.35">
      <c r="A36" s="81" t="s">
        <v>125</v>
      </c>
      <c r="B36" s="31">
        <f>'C.1 Federal Expenditures'!$AN$51</f>
        <v>22081864</v>
      </c>
      <c r="C36" s="31">
        <f>'C.2 State Expenditures'!$AN$51</f>
        <v>17446339</v>
      </c>
      <c r="D36" s="31">
        <f>'B. Total Expenditures'!$AN$51</f>
        <v>39528203</v>
      </c>
      <c r="E36" s="39">
        <f t="shared" si="0"/>
        <v>3.7415257132956438E-2</v>
      </c>
    </row>
    <row r="37" spans="1:5" x14ac:dyDescent="0.35">
      <c r="A37" s="81" t="s">
        <v>126</v>
      </c>
      <c r="B37" s="31">
        <f>'C.1 Federal Expenditures'!$AO$51</f>
        <v>0</v>
      </c>
      <c r="C37" s="31">
        <f>'C.2 State Expenditures'!$AO$51</f>
        <v>0</v>
      </c>
      <c r="D37" s="31">
        <f>'B. Total Expenditures'!$AO$51</f>
        <v>0</v>
      </c>
      <c r="E37" s="39">
        <f t="shared" si="0"/>
        <v>0</v>
      </c>
    </row>
    <row r="38" spans="1:5" x14ac:dyDescent="0.35">
      <c r="A38" s="81" t="s">
        <v>127</v>
      </c>
      <c r="B38" s="31">
        <f>'C.1 Federal Expenditures'!$AP$51</f>
        <v>7694977</v>
      </c>
      <c r="C38" s="31">
        <f>'C.2 State Expenditures'!$AP$51</f>
        <v>7747515</v>
      </c>
      <c r="D38" s="31">
        <f>'B. Total Expenditures'!$AP$51</f>
        <v>15442492</v>
      </c>
      <c r="E38" s="39">
        <f t="shared" si="0"/>
        <v>1.4617026960563391E-2</v>
      </c>
    </row>
    <row r="39" spans="1:5" ht="15.5" x14ac:dyDescent="0.35">
      <c r="A39" s="80" t="s">
        <v>77</v>
      </c>
      <c r="B39" s="31">
        <f>'C.1 Federal Expenditures'!$AQ$51</f>
        <v>0</v>
      </c>
      <c r="C39" s="31">
        <f>'C.2 State Expenditures'!$AQ$51</f>
        <v>89614434</v>
      </c>
      <c r="D39" s="31">
        <f>'B. Total Expenditures'!$AQ$51</f>
        <v>89614434</v>
      </c>
      <c r="E39" s="39">
        <f t="shared" si="0"/>
        <v>8.4824172020528069E-2</v>
      </c>
    </row>
    <row r="40" spans="1:5" ht="15.5" x14ac:dyDescent="0.35">
      <c r="A40" s="73" t="s">
        <v>130</v>
      </c>
      <c r="B40" s="95">
        <f>'C.1 Federal Expenditures'!$AR$51</f>
        <v>291018363</v>
      </c>
      <c r="C40" s="95">
        <f>'C.2 State Expenditures'!$AR$51</f>
        <v>652074386</v>
      </c>
      <c r="D40" s="95">
        <f>'B. Total Expenditures'!$AR$51</f>
        <v>943092749</v>
      </c>
      <c r="E40" s="75">
        <f t="shared" si="0"/>
        <v>0.89268054265107233</v>
      </c>
    </row>
    <row r="41" spans="1:5" ht="15.5" x14ac:dyDescent="0.35">
      <c r="A41" s="80" t="s">
        <v>78</v>
      </c>
      <c r="B41" s="31">
        <f>'C.1 Federal Expenditures'!$C$51</f>
        <v>107705092</v>
      </c>
      <c r="C41" s="94"/>
      <c r="D41" s="31">
        <f>'B. Total Expenditures'!$C$51</f>
        <v>107705092</v>
      </c>
      <c r="E41" s="39">
        <f t="shared" si="0"/>
        <v>0.1019478095603974</v>
      </c>
    </row>
    <row r="42" spans="1:5" ht="15.5" x14ac:dyDescent="0.35">
      <c r="A42" s="80" t="s">
        <v>192</v>
      </c>
      <c r="B42" s="31">
        <f>'C.1 Federal Expenditures'!$D$51</f>
        <v>5675000</v>
      </c>
      <c r="C42" s="94"/>
      <c r="D42" s="31">
        <f>'B. Total Expenditures'!$D$51</f>
        <v>5675000</v>
      </c>
      <c r="E42" s="39">
        <f t="shared" si="0"/>
        <v>5.3716477885303255E-3</v>
      </c>
    </row>
    <row r="43" spans="1:5" ht="15.5" x14ac:dyDescent="0.35">
      <c r="A43" s="82" t="s">
        <v>101</v>
      </c>
      <c r="B43" s="95">
        <f>B41+B42</f>
        <v>113380092</v>
      </c>
      <c r="C43" s="97"/>
      <c r="D43" s="95">
        <f>D41+D42</f>
        <v>113380092</v>
      </c>
      <c r="E43" s="75">
        <f t="shared" si="0"/>
        <v>0.10731945734892773</v>
      </c>
    </row>
    <row r="44" spans="1:5" ht="15.5" x14ac:dyDescent="0.35">
      <c r="A44" s="73" t="s">
        <v>59</v>
      </c>
      <c r="B44" s="74">
        <f>SUM(B41,B42, B3,B6,B10,B14,B18,B19,B22,B23,B24,B25,B26,B27,B28,B29,B30,B34,B35, B39)</f>
        <v>404398455</v>
      </c>
      <c r="C44" s="74">
        <f>SUM(C41,C42,C3,C6,C10,C14,C18,C19,C22,C23,C24,C25,C26,C27,C28,C29,C30,C34,C35, C39)</f>
        <v>652074386</v>
      </c>
      <c r="D44" s="74">
        <f>B44+C44</f>
        <v>1056472841</v>
      </c>
      <c r="E44" s="75">
        <f t="shared" si="0"/>
        <v>1</v>
      </c>
    </row>
    <row r="45" spans="1:5" ht="15.5" x14ac:dyDescent="0.35">
      <c r="A45" s="80" t="s">
        <v>128</v>
      </c>
      <c r="B45" s="31">
        <f>'C.1 Federal Expenditures'!$AS$51</f>
        <v>25809451</v>
      </c>
      <c r="C45" s="94"/>
      <c r="D45" s="31">
        <f>'B. Total Expenditures'!$AS$51</f>
        <v>25809451</v>
      </c>
      <c r="E45" s="96"/>
    </row>
    <row r="46" spans="1:5" ht="15.5" x14ac:dyDescent="0.35">
      <c r="A46" s="80" t="s">
        <v>129</v>
      </c>
      <c r="B46" s="31">
        <f>'C.1 Federal Expenditures'!$AT$51</f>
        <v>105845478</v>
      </c>
      <c r="C46" s="94"/>
      <c r="D46" s="31">
        <f>'B. Total Expenditures'!$AT$51</f>
        <v>105845478</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241</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Expenditures'!$G$52</f>
        <v>14072077</v>
      </c>
      <c r="C3" s="31">
        <f>'C.2 State Expenditures'!$G$52</f>
        <v>26139703</v>
      </c>
      <c r="D3" s="31">
        <f>'B. Total Expenditures'!$G$52</f>
        <v>40211780</v>
      </c>
      <c r="E3" s="39">
        <f t="shared" ref="E3:E44" si="0">D3/($D$44)</f>
        <v>0.27822693305553664</v>
      </c>
    </row>
    <row r="4" spans="1:5" ht="43.5" x14ac:dyDescent="0.35">
      <c r="A4" s="81" t="s">
        <v>103</v>
      </c>
      <c r="B4" s="31">
        <f>'C.1 Federal Expenditures'!$H$52</f>
        <v>14072077</v>
      </c>
      <c r="C4" s="31">
        <f>'C.2 State Expenditures'!$H$52</f>
        <v>26139703</v>
      </c>
      <c r="D4" s="31">
        <f>'B. Total Expenditures'!$H$52</f>
        <v>40211780</v>
      </c>
      <c r="E4" s="39">
        <f t="shared" si="0"/>
        <v>0.27822693305553664</v>
      </c>
    </row>
    <row r="5" spans="1:5" ht="43.5" x14ac:dyDescent="0.35">
      <c r="A5" s="81" t="s">
        <v>102</v>
      </c>
      <c r="B5" s="31">
        <f>'C.1 Federal Expenditures'!$I$52</f>
        <v>0</v>
      </c>
      <c r="C5" s="31">
        <f>'C.2 State Expenditures'!$I$52</f>
        <v>0</v>
      </c>
      <c r="D5" s="31">
        <f>'B. Total Expenditures'!$I$52</f>
        <v>0</v>
      </c>
      <c r="E5" s="39">
        <f t="shared" si="0"/>
        <v>0</v>
      </c>
    </row>
    <row r="6" spans="1:5" ht="31" x14ac:dyDescent="0.35">
      <c r="A6" s="80" t="s">
        <v>75</v>
      </c>
      <c r="B6" s="31">
        <f>'C.1 Federal Expenditures'!$J$52</f>
        <v>19193386</v>
      </c>
      <c r="C6" s="94"/>
      <c r="D6" s="31">
        <f>'B. Total Expenditures'!$J$52</f>
        <v>19193386</v>
      </c>
      <c r="E6" s="39">
        <f t="shared" si="0"/>
        <v>0.13279981442579944</v>
      </c>
    </row>
    <row r="7" spans="1:5" x14ac:dyDescent="0.35">
      <c r="A7" s="81" t="s">
        <v>104</v>
      </c>
      <c r="B7" s="31">
        <f>'C.1 Federal Expenditures'!$K$52</f>
        <v>18742405</v>
      </c>
      <c r="C7" s="94"/>
      <c r="D7" s="31">
        <f>'B. Total Expenditures'!$K$52</f>
        <v>18742405</v>
      </c>
      <c r="E7" s="39">
        <f t="shared" si="0"/>
        <v>0.12967945863711466</v>
      </c>
    </row>
    <row r="8" spans="1:5" x14ac:dyDescent="0.35">
      <c r="A8" s="81" t="s">
        <v>105</v>
      </c>
      <c r="B8" s="31">
        <f>'C.1 Federal Expenditures'!$L$52</f>
        <v>0</v>
      </c>
      <c r="C8" s="94"/>
      <c r="D8" s="31">
        <f>'B. Total Expenditures'!$L$52</f>
        <v>0</v>
      </c>
      <c r="E8" s="39">
        <f t="shared" si="0"/>
        <v>0</v>
      </c>
    </row>
    <row r="9" spans="1:5" ht="29" x14ac:dyDescent="0.35">
      <c r="A9" s="81" t="s">
        <v>106</v>
      </c>
      <c r="B9" s="31">
        <f>'C.1 Federal Expenditures'!$M$52</f>
        <v>450981</v>
      </c>
      <c r="C9" s="94"/>
      <c r="D9" s="31">
        <f>'B. Total Expenditures'!$M$52</f>
        <v>450981</v>
      </c>
      <c r="E9" s="39">
        <f t="shared" si="0"/>
        <v>3.1203557886847824E-3</v>
      </c>
    </row>
    <row r="10" spans="1:5" ht="31" x14ac:dyDescent="0.35">
      <c r="A10" s="80" t="s">
        <v>74</v>
      </c>
      <c r="B10" s="31">
        <f>'C.1 Federal Expenditures'!$N$52</f>
        <v>0</v>
      </c>
      <c r="C10" s="94"/>
      <c r="D10" s="31">
        <f>'B. Total Expenditures'!$N$52</f>
        <v>0</v>
      </c>
      <c r="E10" s="39">
        <f t="shared" si="0"/>
        <v>0</v>
      </c>
    </row>
    <row r="11" spans="1:5" x14ac:dyDescent="0.35">
      <c r="A11" s="81" t="s">
        <v>107</v>
      </c>
      <c r="B11" s="31">
        <f>'C.1 Federal Expenditures'!$O$52</f>
        <v>0</v>
      </c>
      <c r="C11" s="94"/>
      <c r="D11" s="31">
        <f>'B. Total Expenditures'!$O$52</f>
        <v>0</v>
      </c>
      <c r="E11" s="39">
        <f t="shared" si="0"/>
        <v>0</v>
      </c>
    </row>
    <row r="12" spans="1:5" x14ac:dyDescent="0.35">
      <c r="A12" s="81" t="s">
        <v>108</v>
      </c>
      <c r="B12" s="31">
        <f>'C.1 Federal Expenditures'!$P$52</f>
        <v>0</v>
      </c>
      <c r="C12" s="94"/>
      <c r="D12" s="31">
        <f>'B. Total Expenditures'!$P$52</f>
        <v>0</v>
      </c>
      <c r="E12" s="39">
        <f t="shared" si="0"/>
        <v>0</v>
      </c>
    </row>
    <row r="13" spans="1:5" ht="29" x14ac:dyDescent="0.35">
      <c r="A13" s="81" t="s">
        <v>109</v>
      </c>
      <c r="B13" s="31">
        <f>'C.1 Federal Expenditures'!$Q$52</f>
        <v>0</v>
      </c>
      <c r="C13" s="94"/>
      <c r="D13" s="31">
        <f>'B. Total Expenditures'!$Q$52</f>
        <v>0</v>
      </c>
      <c r="E13" s="39">
        <f t="shared" si="0"/>
        <v>0</v>
      </c>
    </row>
    <row r="14" spans="1:5" ht="31" x14ac:dyDescent="0.35">
      <c r="A14" s="80" t="s">
        <v>110</v>
      </c>
      <c r="B14" s="31">
        <f>'C.1 Federal Expenditures'!$R$52</f>
        <v>419046</v>
      </c>
      <c r="C14" s="31">
        <f>'C.2 State Expenditures'!$R$52</f>
        <v>168385</v>
      </c>
      <c r="D14" s="31">
        <f>'B. Total Expenditures'!$R$52</f>
        <v>587431</v>
      </c>
      <c r="E14" s="39">
        <f t="shared" si="0"/>
        <v>4.0644588603575109E-3</v>
      </c>
    </row>
    <row r="15" spans="1:5" x14ac:dyDescent="0.35">
      <c r="A15" s="81" t="s">
        <v>111</v>
      </c>
      <c r="B15" s="31">
        <f>'C.1 Federal Expenditures'!$S$52</f>
        <v>0</v>
      </c>
      <c r="C15" s="31">
        <f>'C.2 State Expenditures'!$S$52</f>
        <v>0</v>
      </c>
      <c r="D15" s="31">
        <f>'B. Total Expenditures'!$S$52</f>
        <v>0</v>
      </c>
      <c r="E15" s="39">
        <f t="shared" si="0"/>
        <v>0</v>
      </c>
    </row>
    <row r="16" spans="1:5" x14ac:dyDescent="0.35">
      <c r="A16" s="81" t="s">
        <v>112</v>
      </c>
      <c r="B16" s="31">
        <f>'C.1 Federal Expenditures'!$T$52</f>
        <v>0</v>
      </c>
      <c r="C16" s="31">
        <f>'C.2 State Expenditures'!$T$52</f>
        <v>0</v>
      </c>
      <c r="D16" s="31">
        <f>'B. Total Expenditures'!$T$52</f>
        <v>0</v>
      </c>
      <c r="E16" s="39">
        <f t="shared" si="0"/>
        <v>0</v>
      </c>
    </row>
    <row r="17" spans="1:5" x14ac:dyDescent="0.35">
      <c r="A17" s="81" t="s">
        <v>113</v>
      </c>
      <c r="B17" s="31">
        <f>'C.1 Federal Expenditures'!$U$52</f>
        <v>419046</v>
      </c>
      <c r="C17" s="31">
        <f>'C.2 State Expenditures'!$U$52</f>
        <v>168385</v>
      </c>
      <c r="D17" s="31">
        <f>'B. Total Expenditures'!$U$52</f>
        <v>587431</v>
      </c>
      <c r="E17" s="39">
        <f t="shared" si="0"/>
        <v>4.0644588603575109E-3</v>
      </c>
    </row>
    <row r="18" spans="1:5" ht="15.5" x14ac:dyDescent="0.35">
      <c r="A18" s="80" t="s">
        <v>114</v>
      </c>
      <c r="B18" s="31">
        <f>'C.1 Federal Expenditures'!$V$52</f>
        <v>12678569</v>
      </c>
      <c r="C18" s="31">
        <f>'C.2 State Expenditures'!$V$52</f>
        <v>0</v>
      </c>
      <c r="D18" s="31">
        <f>'B. Total Expenditures'!$V$52</f>
        <v>12678569</v>
      </c>
      <c r="E18" s="39">
        <f t="shared" si="0"/>
        <v>8.7723531970059568E-2</v>
      </c>
    </row>
    <row r="19" spans="1:5" ht="15.5" x14ac:dyDescent="0.35">
      <c r="A19" s="80" t="s">
        <v>79</v>
      </c>
      <c r="B19" s="31">
        <f>'C.1 Federal Expenditures'!$W$52</f>
        <v>18125000</v>
      </c>
      <c r="C19" s="31">
        <f>'C.2 State Expenditures'!$W$52</f>
        <v>2971392</v>
      </c>
      <c r="D19" s="31">
        <f>'B. Total Expenditures'!$W$52</f>
        <v>21096392</v>
      </c>
      <c r="E19" s="39">
        <f t="shared" si="0"/>
        <v>0.14596678994805398</v>
      </c>
    </row>
    <row r="20" spans="1:5" ht="29" x14ac:dyDescent="0.35">
      <c r="A20" s="81" t="s">
        <v>116</v>
      </c>
      <c r="B20" s="31">
        <f>'C.1 Federal Expenditures'!$X$52</f>
        <v>18125000</v>
      </c>
      <c r="C20" s="31">
        <f>'C.2 State Expenditures'!$X$52</f>
        <v>2971392</v>
      </c>
      <c r="D20" s="31">
        <f>'B. Total Expenditures'!$X$52</f>
        <v>21096392</v>
      </c>
      <c r="E20" s="39">
        <f t="shared" si="0"/>
        <v>0.14596678994805398</v>
      </c>
    </row>
    <row r="21" spans="1:5" x14ac:dyDescent="0.35">
      <c r="A21" s="81" t="s">
        <v>115</v>
      </c>
      <c r="B21" s="31">
        <f>'C.1 Federal Expenditures'!$Y$52</f>
        <v>0</v>
      </c>
      <c r="C21" s="31">
        <f>'C.2 State Expenditures'!$Y$52</f>
        <v>0</v>
      </c>
      <c r="D21" s="31">
        <f>'B. Total Expenditures'!$Y$52</f>
        <v>0</v>
      </c>
      <c r="E21" s="39">
        <f t="shared" si="0"/>
        <v>0</v>
      </c>
    </row>
    <row r="22" spans="1:5" ht="31" x14ac:dyDescent="0.35">
      <c r="A22" s="80" t="s">
        <v>80</v>
      </c>
      <c r="B22" s="31">
        <f>'C.1 Federal Expenditures'!$Z$52</f>
        <v>0</v>
      </c>
      <c r="C22" s="31">
        <f>'C.2 State Expenditures'!$Z$52</f>
        <v>0</v>
      </c>
      <c r="D22" s="31">
        <f>'B. Total Expenditures'!$Z$52</f>
        <v>0</v>
      </c>
      <c r="E22" s="39">
        <f t="shared" si="0"/>
        <v>0</v>
      </c>
    </row>
    <row r="23" spans="1:5" ht="31" x14ac:dyDescent="0.35">
      <c r="A23" s="80" t="s">
        <v>76</v>
      </c>
      <c r="B23" s="31">
        <f>'C.1 Federal Expenditures'!$AA$52</f>
        <v>0</v>
      </c>
      <c r="C23" s="31">
        <f>'C.2 State Expenditures'!$AA$52</f>
        <v>0</v>
      </c>
      <c r="D23" s="31">
        <f>'B. Total Expenditures'!$AA$52</f>
        <v>0</v>
      </c>
      <c r="E23" s="39">
        <f t="shared" si="0"/>
        <v>0</v>
      </c>
    </row>
    <row r="24" spans="1:5" ht="31" x14ac:dyDescent="0.35">
      <c r="A24" s="80" t="s">
        <v>81</v>
      </c>
      <c r="B24" s="31">
        <f>'C.1 Federal Expenditures'!$AB$52</f>
        <v>0</v>
      </c>
      <c r="C24" s="31">
        <f>'C.2 State Expenditures'!$AB$52</f>
        <v>0</v>
      </c>
      <c r="D24" s="31">
        <f>'B. Total Expenditures'!$AB$52</f>
        <v>0</v>
      </c>
      <c r="E24" s="39">
        <f t="shared" si="0"/>
        <v>0</v>
      </c>
    </row>
    <row r="25" spans="1:5" ht="15.5" x14ac:dyDescent="0.35">
      <c r="A25" s="80" t="s">
        <v>61</v>
      </c>
      <c r="B25" s="31">
        <f>'C.1 Federal Expenditures'!$AC$52</f>
        <v>13169193</v>
      </c>
      <c r="C25" s="31">
        <f>'C.2 State Expenditures'!$AC$52</f>
        <v>0</v>
      </c>
      <c r="D25" s="31">
        <f>'B. Total Expenditures'!$AC$52</f>
        <v>13169193</v>
      </c>
      <c r="E25" s="39">
        <f t="shared" si="0"/>
        <v>9.1118179279963268E-2</v>
      </c>
    </row>
    <row r="26" spans="1:5" ht="15.5" x14ac:dyDescent="0.35">
      <c r="A26" s="80" t="s">
        <v>117</v>
      </c>
      <c r="B26" s="31">
        <f>'C.1 Federal Expenditures'!$AD$52</f>
        <v>1798145</v>
      </c>
      <c r="C26" s="31">
        <f>'C.2 State Expenditures'!$AD$52</f>
        <v>0</v>
      </c>
      <c r="D26" s="31">
        <f>'B. Total Expenditures'!$AD$52</f>
        <v>1798145</v>
      </c>
      <c r="E26" s="39">
        <f t="shared" si="0"/>
        <v>1.244143801988243E-2</v>
      </c>
    </row>
    <row r="27" spans="1:5" s="8" customFormat="1" ht="15.5" x14ac:dyDescent="0.35">
      <c r="A27" s="80" t="s">
        <v>118</v>
      </c>
      <c r="B27" s="31">
        <f>'C.1 Federal Expenditures'!$AE$52</f>
        <v>585</v>
      </c>
      <c r="C27" s="31">
        <f>'C.2 State Expenditures'!$AE$52</f>
        <v>0</v>
      </c>
      <c r="D27" s="31">
        <f>'B. Total Expenditures'!$AE$52</f>
        <v>585</v>
      </c>
      <c r="E27" s="39">
        <f t="shared" si="0"/>
        <v>4.0476386729831144E-6</v>
      </c>
    </row>
    <row r="28" spans="1:5" ht="31" x14ac:dyDescent="0.35">
      <c r="A28" s="80" t="s">
        <v>119</v>
      </c>
      <c r="B28" s="31">
        <f>'C.1 Federal Expenditures'!$AF$52</f>
        <v>0</v>
      </c>
      <c r="C28" s="31">
        <f>'C.2 State Expenditures'!$AF$52</f>
        <v>0</v>
      </c>
      <c r="D28" s="31">
        <f>'B. Total Expenditures'!$AF$52</f>
        <v>0</v>
      </c>
      <c r="E28" s="39">
        <f t="shared" si="0"/>
        <v>0</v>
      </c>
    </row>
    <row r="29" spans="1:5" ht="31" x14ac:dyDescent="0.35">
      <c r="A29" s="80" t="s">
        <v>82</v>
      </c>
      <c r="B29" s="31">
        <f>'C.1 Federal Expenditures'!$AG$52</f>
        <v>0</v>
      </c>
      <c r="C29" s="31">
        <f>'C.2 State Expenditures'!$AG$52</f>
        <v>0</v>
      </c>
      <c r="D29" s="31">
        <f>'B. Total Expenditures'!$AG$52</f>
        <v>0</v>
      </c>
      <c r="E29" s="39">
        <f t="shared" si="0"/>
        <v>0</v>
      </c>
    </row>
    <row r="30" spans="1:5" ht="15.5" x14ac:dyDescent="0.35">
      <c r="A30" s="80" t="s">
        <v>120</v>
      </c>
      <c r="B30" s="31">
        <f>'C.1 Federal Expenditures'!$AH$52</f>
        <v>7703690</v>
      </c>
      <c r="C30" s="31">
        <f>'C.2 State Expenditures'!$AH$52</f>
        <v>0</v>
      </c>
      <c r="D30" s="31">
        <f>'B. Total Expenditures'!$AH$52</f>
        <v>7703690</v>
      </c>
      <c r="E30" s="39">
        <f t="shared" si="0"/>
        <v>5.3302142852432968E-2</v>
      </c>
    </row>
    <row r="31" spans="1:5" ht="29" x14ac:dyDescent="0.35">
      <c r="A31" s="81" t="s">
        <v>121</v>
      </c>
      <c r="B31" s="31">
        <f>'C.1 Federal Expenditures'!$AI$52</f>
        <v>3581390</v>
      </c>
      <c r="C31" s="31">
        <f>'C.2 State Expenditures'!$AI$52</f>
        <v>0</v>
      </c>
      <c r="D31" s="31">
        <f>'B. Total Expenditures'!$AI$52</f>
        <v>3581390</v>
      </c>
      <c r="E31" s="39">
        <f t="shared" si="0"/>
        <v>2.4779782336811957E-2</v>
      </c>
    </row>
    <row r="32" spans="1:5" x14ac:dyDescent="0.35">
      <c r="A32" s="81" t="s">
        <v>122</v>
      </c>
      <c r="B32" s="31">
        <f>'C.1 Federal Expenditures'!$AJ$52</f>
        <v>0</v>
      </c>
      <c r="C32" s="31">
        <f>'C.2 State Expenditures'!$AJ$52</f>
        <v>0</v>
      </c>
      <c r="D32" s="31">
        <f>'B. Total Expenditures'!$AJ$52</f>
        <v>0</v>
      </c>
      <c r="E32" s="39">
        <f t="shared" si="0"/>
        <v>0</v>
      </c>
    </row>
    <row r="33" spans="1:5" x14ac:dyDescent="0.35">
      <c r="A33" s="81" t="s">
        <v>123</v>
      </c>
      <c r="B33" s="31">
        <f>'C.1 Federal Expenditures'!$AK$52</f>
        <v>4122300</v>
      </c>
      <c r="C33" s="31">
        <f>'C.2 State Expenditures'!$AK$52</f>
        <v>0</v>
      </c>
      <c r="D33" s="31">
        <f>'B. Total Expenditures'!$AK$52</f>
        <v>4122300</v>
      </c>
      <c r="E33" s="39">
        <f t="shared" si="0"/>
        <v>2.8522360515621011E-2</v>
      </c>
    </row>
    <row r="34" spans="1:5" ht="15.5" x14ac:dyDescent="0.35">
      <c r="A34" s="80" t="s">
        <v>124</v>
      </c>
      <c r="B34" s="31">
        <f>'C.1 Federal Expenditures'!$AL$52</f>
        <v>0</v>
      </c>
      <c r="C34" s="31">
        <f>'C.2 State Expenditures'!$AL$52</f>
        <v>0</v>
      </c>
      <c r="D34" s="31">
        <f>'B. Total Expenditures'!$AL$52</f>
        <v>0</v>
      </c>
      <c r="E34" s="39">
        <f t="shared" si="0"/>
        <v>0</v>
      </c>
    </row>
    <row r="35" spans="1:5" ht="15.5" x14ac:dyDescent="0.35">
      <c r="A35" s="80" t="s">
        <v>83</v>
      </c>
      <c r="B35" s="31">
        <f>'C.1 Federal Expenditures'!$AM$52</f>
        <v>9666576</v>
      </c>
      <c r="C35" s="31">
        <f>'C.2 State Expenditures'!$AM$52</f>
        <v>5166964</v>
      </c>
      <c r="D35" s="31">
        <f>'B. Total Expenditures'!$AM$52</f>
        <v>14833540</v>
      </c>
      <c r="E35" s="39">
        <f t="shared" si="0"/>
        <v>0.10263386352349049</v>
      </c>
    </row>
    <row r="36" spans="1:5" x14ac:dyDescent="0.35">
      <c r="A36" s="81" t="s">
        <v>125</v>
      </c>
      <c r="B36" s="31">
        <f>'C.1 Federal Expenditures'!$AN$52</f>
        <v>7715788</v>
      </c>
      <c r="C36" s="31">
        <f>'C.2 State Expenditures'!$AN$52</f>
        <v>5166964</v>
      </c>
      <c r="D36" s="31">
        <f>'B. Total Expenditures'!$AN$52</f>
        <v>12882752</v>
      </c>
      <c r="E36" s="39">
        <f t="shared" si="0"/>
        <v>8.9136282409659068E-2</v>
      </c>
    </row>
    <row r="37" spans="1:5" x14ac:dyDescent="0.35">
      <c r="A37" s="81" t="s">
        <v>126</v>
      </c>
      <c r="B37" s="31">
        <f>'C.1 Federal Expenditures'!$AO$52</f>
        <v>0</v>
      </c>
      <c r="C37" s="31">
        <f>'C.2 State Expenditures'!$AO$52</f>
        <v>0</v>
      </c>
      <c r="D37" s="31">
        <f>'B. Total Expenditures'!$AO$52</f>
        <v>0</v>
      </c>
      <c r="E37" s="39">
        <f t="shared" si="0"/>
        <v>0</v>
      </c>
    </row>
    <row r="38" spans="1:5" x14ac:dyDescent="0.35">
      <c r="A38" s="81" t="s">
        <v>127</v>
      </c>
      <c r="B38" s="31">
        <f>'C.1 Federal Expenditures'!$AP$52</f>
        <v>1950788</v>
      </c>
      <c r="C38" s="31">
        <f>'C.2 State Expenditures'!$AP$52</f>
        <v>0</v>
      </c>
      <c r="D38" s="31">
        <f>'B. Total Expenditures'!$AP$52</f>
        <v>1950788</v>
      </c>
      <c r="E38" s="39">
        <f t="shared" si="0"/>
        <v>1.3497581113831423E-2</v>
      </c>
    </row>
    <row r="39" spans="1:5" ht="15.5" x14ac:dyDescent="0.35">
      <c r="A39" s="80" t="s">
        <v>77</v>
      </c>
      <c r="B39" s="31">
        <f>'C.1 Federal Expenditures'!$AQ$52</f>
        <v>2274728</v>
      </c>
      <c r="C39" s="31">
        <f>'C.2 State Expenditures'!$AQ$52</f>
        <v>0</v>
      </c>
      <c r="D39" s="31">
        <f>'B. Total Expenditures'!$AQ$52</f>
        <v>2274728</v>
      </c>
      <c r="E39" s="39">
        <f t="shared" si="0"/>
        <v>1.5738935082594073E-2</v>
      </c>
    </row>
    <row r="40" spans="1:5" ht="15.5" x14ac:dyDescent="0.35">
      <c r="A40" s="73" t="s">
        <v>130</v>
      </c>
      <c r="B40" s="95">
        <f>'C.1 Federal Expenditures'!$AR$52</f>
        <v>99100995</v>
      </c>
      <c r="C40" s="95">
        <f>'C.2 State Expenditures'!$AR$52</f>
        <v>34446444</v>
      </c>
      <c r="D40" s="95">
        <f>'B. Total Expenditures'!$AR$52</f>
        <v>133547439</v>
      </c>
      <c r="E40" s="75">
        <f t="shared" si="0"/>
        <v>0.92402013465684341</v>
      </c>
    </row>
    <row r="41" spans="1:5" ht="15.5" x14ac:dyDescent="0.35">
      <c r="A41" s="80" t="s">
        <v>78</v>
      </c>
      <c r="B41" s="31">
        <f>'C.1 Federal Expenditures'!$C$52</f>
        <v>0</v>
      </c>
      <c r="C41" s="94"/>
      <c r="D41" s="31">
        <f>'B. Total Expenditures'!$C$52</f>
        <v>0</v>
      </c>
      <c r="E41" s="39">
        <f t="shared" si="0"/>
        <v>0</v>
      </c>
    </row>
    <row r="42" spans="1:5" ht="15.5" x14ac:dyDescent="0.35">
      <c r="A42" s="80" t="s">
        <v>192</v>
      </c>
      <c r="B42" s="31">
        <f>'C.1 Federal Expenditures'!$D$52</f>
        <v>10981272</v>
      </c>
      <c r="C42" s="94"/>
      <c r="D42" s="31">
        <f>'B. Total Expenditures'!$D$52</f>
        <v>10981272</v>
      </c>
      <c r="E42" s="39">
        <f t="shared" si="0"/>
        <v>7.5979865343156622E-2</v>
      </c>
    </row>
    <row r="43" spans="1:5" ht="15.5" x14ac:dyDescent="0.35">
      <c r="A43" s="82" t="s">
        <v>101</v>
      </c>
      <c r="B43" s="95">
        <f>B41+B42</f>
        <v>10981272</v>
      </c>
      <c r="C43" s="97"/>
      <c r="D43" s="95">
        <f>D41+D42</f>
        <v>10981272</v>
      </c>
      <c r="E43" s="75">
        <f t="shared" si="0"/>
        <v>7.5979865343156622E-2</v>
      </c>
    </row>
    <row r="44" spans="1:5" ht="15.5" x14ac:dyDescent="0.35">
      <c r="A44" s="73" t="s">
        <v>59</v>
      </c>
      <c r="B44" s="74">
        <f>SUM(B41,B42, B3,B6,B10,B14,B18,B19,B22,B23,B24,B25,B26,B27,B28,B29,B30,B34,B35, B39)</f>
        <v>110082267</v>
      </c>
      <c r="C44" s="74">
        <f>SUM(C41,C42,C3,C6,C10,C14,C18,C19,C22,C23,C24,C25,C26,C27,C28,C29,C30,C34,C35, C39)</f>
        <v>34446444</v>
      </c>
      <c r="D44" s="74">
        <f>B44+C44</f>
        <v>144528711</v>
      </c>
      <c r="E44" s="75">
        <f t="shared" si="0"/>
        <v>1</v>
      </c>
    </row>
    <row r="45" spans="1:5" ht="15.5" x14ac:dyDescent="0.35">
      <c r="A45" s="80" t="s">
        <v>128</v>
      </c>
      <c r="B45" s="31">
        <f>'C.1 Federal Expenditures'!$AS$52</f>
        <v>0</v>
      </c>
      <c r="C45" s="94"/>
      <c r="D45" s="31">
        <f>'B. Total Expenditures'!$AS$52</f>
        <v>0</v>
      </c>
      <c r="E45" s="96"/>
    </row>
    <row r="46" spans="1:5" ht="15.5" x14ac:dyDescent="0.35">
      <c r="A46" s="80" t="s">
        <v>129</v>
      </c>
      <c r="B46" s="31">
        <f>'C.1 Federal Expenditures'!$AT$52</f>
        <v>101445157</v>
      </c>
      <c r="C46" s="94"/>
      <c r="D46" s="31">
        <f>'B. Total Expenditures'!$AT$52</f>
        <v>101445157</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5">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32" t="s">
        <v>240</v>
      </c>
      <c r="B1" s="232"/>
      <c r="C1" s="232"/>
      <c r="D1" s="232"/>
      <c r="E1" s="232"/>
    </row>
    <row r="2" spans="1:5" ht="30.75" customHeight="1" x14ac:dyDescent="0.35">
      <c r="A2" s="114" t="s">
        <v>57</v>
      </c>
      <c r="B2" s="115" t="s">
        <v>67</v>
      </c>
      <c r="C2" s="116" t="s">
        <v>58</v>
      </c>
      <c r="D2" s="115" t="s">
        <v>66</v>
      </c>
      <c r="E2" s="116" t="s">
        <v>199</v>
      </c>
    </row>
    <row r="3" spans="1:5" ht="15.5" x14ac:dyDescent="0.35">
      <c r="A3" s="80" t="s">
        <v>60</v>
      </c>
      <c r="B3" s="31">
        <f>'C.1 Federal Expenditures'!$G$53</f>
        <v>1887343</v>
      </c>
      <c r="C3" s="31">
        <f>'C.2 State Expenditures'!$G$53</f>
        <v>71476644</v>
      </c>
      <c r="D3" s="31">
        <f>'B. Total Expenditures'!$G$53</f>
        <v>73363987</v>
      </c>
      <c r="E3" s="39">
        <f t="shared" ref="E3:E44" si="0">D3/($D$44)</f>
        <v>0.12957476616430083</v>
      </c>
    </row>
    <row r="4" spans="1:5" ht="43.5" x14ac:dyDescent="0.35">
      <c r="A4" s="81" t="s">
        <v>103</v>
      </c>
      <c r="B4" s="31">
        <f>'C.1 Federal Expenditures'!$H$53</f>
        <v>1887343</v>
      </c>
      <c r="C4" s="31">
        <f>'C.2 State Expenditures'!$H$53</f>
        <v>71476644</v>
      </c>
      <c r="D4" s="31">
        <f>'B. Total Expenditures'!$H$53</f>
        <v>73363987</v>
      </c>
      <c r="E4" s="39">
        <f t="shared" si="0"/>
        <v>0.12957476616430083</v>
      </c>
    </row>
    <row r="5" spans="1:5" ht="43.5" x14ac:dyDescent="0.35">
      <c r="A5" s="81" t="s">
        <v>102</v>
      </c>
      <c r="B5" s="31">
        <f>'C.1 Federal Expenditures'!$I$53</f>
        <v>0</v>
      </c>
      <c r="C5" s="31">
        <f>'C.2 State Expenditures'!$I$53</f>
        <v>0</v>
      </c>
      <c r="D5" s="31">
        <f>'B. Total Expenditures'!$I$53</f>
        <v>0</v>
      </c>
      <c r="E5" s="39">
        <f t="shared" si="0"/>
        <v>0</v>
      </c>
    </row>
    <row r="6" spans="1:5" ht="31" x14ac:dyDescent="0.35">
      <c r="A6" s="80" t="s">
        <v>75</v>
      </c>
      <c r="B6" s="31">
        <f>'C.1 Federal Expenditures'!$J$53</f>
        <v>0</v>
      </c>
      <c r="C6" s="94"/>
      <c r="D6" s="31">
        <f>'B. Total Expenditures'!$J$53</f>
        <v>0</v>
      </c>
      <c r="E6" s="39">
        <f t="shared" si="0"/>
        <v>0</v>
      </c>
    </row>
    <row r="7" spans="1:5" x14ac:dyDescent="0.35">
      <c r="A7" s="81" t="s">
        <v>104</v>
      </c>
      <c r="B7" s="31">
        <f>'C.1 Federal Expenditures'!$K$53</f>
        <v>0</v>
      </c>
      <c r="C7" s="94"/>
      <c r="D7" s="31">
        <f>'B. Total Expenditures'!$K$53</f>
        <v>0</v>
      </c>
      <c r="E7" s="39">
        <f t="shared" si="0"/>
        <v>0</v>
      </c>
    </row>
    <row r="8" spans="1:5" x14ac:dyDescent="0.35">
      <c r="A8" s="81" t="s">
        <v>105</v>
      </c>
      <c r="B8" s="31">
        <f>'C.1 Federal Expenditures'!$L$53</f>
        <v>0</v>
      </c>
      <c r="C8" s="94"/>
      <c r="D8" s="31">
        <f>'B. Total Expenditures'!$L$53</f>
        <v>0</v>
      </c>
      <c r="E8" s="39">
        <f t="shared" si="0"/>
        <v>0</v>
      </c>
    </row>
    <row r="9" spans="1:5" ht="29" x14ac:dyDescent="0.35">
      <c r="A9" s="81" t="s">
        <v>106</v>
      </c>
      <c r="B9" s="31">
        <f>'C.1 Federal Expenditures'!$M$53</f>
        <v>0</v>
      </c>
      <c r="C9" s="94"/>
      <c r="D9" s="31">
        <f>'B. Total Expenditures'!$M$53</f>
        <v>0</v>
      </c>
      <c r="E9" s="39">
        <f t="shared" si="0"/>
        <v>0</v>
      </c>
    </row>
    <row r="10" spans="1:5" ht="31" x14ac:dyDescent="0.35">
      <c r="A10" s="80" t="s">
        <v>74</v>
      </c>
      <c r="B10" s="31">
        <f>'C.1 Federal Expenditures'!$N$53</f>
        <v>0</v>
      </c>
      <c r="C10" s="94"/>
      <c r="D10" s="31">
        <f>'B. Total Expenditures'!$N$53</f>
        <v>0</v>
      </c>
      <c r="E10" s="39">
        <f t="shared" si="0"/>
        <v>0</v>
      </c>
    </row>
    <row r="11" spans="1:5" x14ac:dyDescent="0.35">
      <c r="A11" s="81" t="s">
        <v>107</v>
      </c>
      <c r="B11" s="31">
        <f>'C.1 Federal Expenditures'!$O$53</f>
        <v>0</v>
      </c>
      <c r="C11" s="94"/>
      <c r="D11" s="31">
        <f>'B. Total Expenditures'!$O$53</f>
        <v>0</v>
      </c>
      <c r="E11" s="39">
        <f t="shared" si="0"/>
        <v>0</v>
      </c>
    </row>
    <row r="12" spans="1:5" x14ac:dyDescent="0.35">
      <c r="A12" s="81" t="s">
        <v>108</v>
      </c>
      <c r="B12" s="31">
        <f>'C.1 Federal Expenditures'!$P$53</f>
        <v>0</v>
      </c>
      <c r="C12" s="94"/>
      <c r="D12" s="31">
        <f>'B. Total Expenditures'!$P$53</f>
        <v>0</v>
      </c>
      <c r="E12" s="39">
        <f t="shared" si="0"/>
        <v>0</v>
      </c>
    </row>
    <row r="13" spans="1:5" ht="29" x14ac:dyDescent="0.35">
      <c r="A13" s="81" t="s">
        <v>109</v>
      </c>
      <c r="B13" s="31">
        <f>'C.1 Federal Expenditures'!$Q$53</f>
        <v>0</v>
      </c>
      <c r="C13" s="94"/>
      <c r="D13" s="31">
        <f>'B. Total Expenditures'!$Q$53</f>
        <v>0</v>
      </c>
      <c r="E13" s="39">
        <f t="shared" si="0"/>
        <v>0</v>
      </c>
    </row>
    <row r="14" spans="1:5" ht="31" x14ac:dyDescent="0.35">
      <c r="A14" s="80" t="s">
        <v>110</v>
      </c>
      <c r="B14" s="31">
        <f>'C.1 Federal Expenditures'!$R$53</f>
        <v>5160583</v>
      </c>
      <c r="C14" s="31">
        <f>'C.2 State Expenditures'!$R$53</f>
        <v>23826888</v>
      </c>
      <c r="D14" s="31">
        <f>'B. Total Expenditures'!$R$53</f>
        <v>28987471</v>
      </c>
      <c r="E14" s="39">
        <f t="shared" si="0"/>
        <v>5.1197391664652196E-2</v>
      </c>
    </row>
    <row r="15" spans="1:5" x14ac:dyDescent="0.35">
      <c r="A15" s="81" t="s">
        <v>111</v>
      </c>
      <c r="B15" s="31">
        <f>'C.1 Federal Expenditures'!$S$53</f>
        <v>2619251</v>
      </c>
      <c r="C15" s="31">
        <f>'C.2 State Expenditures'!$S$53</f>
        <v>60474</v>
      </c>
      <c r="D15" s="31">
        <f>'B. Total Expenditures'!$S$53</f>
        <v>2679725</v>
      </c>
      <c r="E15" s="39">
        <f t="shared" si="0"/>
        <v>4.7329044461505492E-3</v>
      </c>
    </row>
    <row r="16" spans="1:5" x14ac:dyDescent="0.35">
      <c r="A16" s="81" t="s">
        <v>112</v>
      </c>
      <c r="B16" s="31">
        <f>'C.1 Federal Expenditures'!$T$53</f>
        <v>409559</v>
      </c>
      <c r="C16" s="31">
        <f>'C.2 State Expenditures'!$T$53</f>
        <v>3136536</v>
      </c>
      <c r="D16" s="31">
        <f>'B. Total Expenditures'!$T$53</f>
        <v>3546095</v>
      </c>
      <c r="E16" s="39">
        <f t="shared" si="0"/>
        <v>6.2630787830737222E-3</v>
      </c>
    </row>
    <row r="17" spans="1:5" x14ac:dyDescent="0.35">
      <c r="A17" s="81" t="s">
        <v>113</v>
      </c>
      <c r="B17" s="31">
        <f>'C.1 Federal Expenditures'!$U$53</f>
        <v>2131773</v>
      </c>
      <c r="C17" s="31">
        <f>'C.2 State Expenditures'!$U$53</f>
        <v>20629878</v>
      </c>
      <c r="D17" s="31">
        <f>'B. Total Expenditures'!$U$53</f>
        <v>22761651</v>
      </c>
      <c r="E17" s="39">
        <f t="shared" si="0"/>
        <v>4.0201408435427924E-2</v>
      </c>
    </row>
    <row r="18" spans="1:5" ht="15.5" x14ac:dyDescent="0.35">
      <c r="A18" s="80" t="s">
        <v>114</v>
      </c>
      <c r="B18" s="31">
        <f>'C.1 Federal Expenditures'!$V$53</f>
        <v>31018</v>
      </c>
      <c r="C18" s="31">
        <f>'C.2 State Expenditures'!$V$53</f>
        <v>1123184</v>
      </c>
      <c r="D18" s="31">
        <f>'B. Total Expenditures'!$V$53</f>
        <v>1154202</v>
      </c>
      <c r="E18" s="39">
        <f t="shared" si="0"/>
        <v>2.0385404388718453E-3</v>
      </c>
    </row>
    <row r="19" spans="1:5" ht="15.5" x14ac:dyDescent="0.35">
      <c r="A19" s="80" t="s">
        <v>79</v>
      </c>
      <c r="B19" s="31">
        <f>'C.1 Federal Expenditures'!$W$53</f>
        <v>111479249</v>
      </c>
      <c r="C19" s="31">
        <f>'C.2 State Expenditures'!$W$53</f>
        <v>21709744</v>
      </c>
      <c r="D19" s="31">
        <f>'B. Total Expenditures'!$W$53</f>
        <v>133188993</v>
      </c>
      <c r="E19" s="39">
        <f t="shared" si="0"/>
        <v>0.23523711468453454</v>
      </c>
    </row>
    <row r="20" spans="1:5" ht="29" x14ac:dyDescent="0.35">
      <c r="A20" s="81" t="s">
        <v>116</v>
      </c>
      <c r="B20" s="31">
        <f>'C.1 Federal Expenditures'!$X$53</f>
        <v>111479249</v>
      </c>
      <c r="C20" s="31">
        <f>'C.2 State Expenditures'!$X$53</f>
        <v>21709744</v>
      </c>
      <c r="D20" s="31">
        <f>'B. Total Expenditures'!$X$53</f>
        <v>133188993</v>
      </c>
      <c r="E20" s="39">
        <f t="shared" si="0"/>
        <v>0.23523711468453454</v>
      </c>
    </row>
    <row r="21" spans="1:5" x14ac:dyDescent="0.35">
      <c r="A21" s="81" t="s">
        <v>115</v>
      </c>
      <c r="B21" s="31">
        <f>'C.1 Federal Expenditures'!$Y$53</f>
        <v>0</v>
      </c>
      <c r="C21" s="31">
        <f>'C.2 State Expenditures'!$Y$53</f>
        <v>0</v>
      </c>
      <c r="D21" s="31">
        <f>'B. Total Expenditures'!$Y$53</f>
        <v>0</v>
      </c>
      <c r="E21" s="39">
        <f t="shared" si="0"/>
        <v>0</v>
      </c>
    </row>
    <row r="22" spans="1:5" ht="31" x14ac:dyDescent="0.35">
      <c r="A22" s="80" t="s">
        <v>80</v>
      </c>
      <c r="B22" s="31">
        <f>'C.1 Federal Expenditures'!$Z$53</f>
        <v>0</v>
      </c>
      <c r="C22" s="31">
        <f>'C.2 State Expenditures'!$Z$53</f>
        <v>0</v>
      </c>
      <c r="D22" s="31">
        <f>'B. Total Expenditures'!$Z$53</f>
        <v>0</v>
      </c>
      <c r="E22" s="39">
        <f t="shared" si="0"/>
        <v>0</v>
      </c>
    </row>
    <row r="23" spans="1:5" ht="31" x14ac:dyDescent="0.35">
      <c r="A23" s="80" t="s">
        <v>76</v>
      </c>
      <c r="B23" s="31">
        <f>'C.1 Federal Expenditures'!$AA$53</f>
        <v>69700000</v>
      </c>
      <c r="C23" s="31">
        <f>'C.2 State Expenditures'!$AA$53</f>
        <v>0</v>
      </c>
      <c r="D23" s="31">
        <f>'B. Total Expenditures'!$AA$53</f>
        <v>69700000</v>
      </c>
      <c r="E23" s="39">
        <f t="shared" si="0"/>
        <v>0.12310346766802312</v>
      </c>
    </row>
    <row r="24" spans="1:5" ht="31" x14ac:dyDescent="0.35">
      <c r="A24" s="80" t="s">
        <v>81</v>
      </c>
      <c r="B24" s="31">
        <f>'C.1 Federal Expenditures'!$AB$53</f>
        <v>0</v>
      </c>
      <c r="C24" s="31">
        <f>'C.2 State Expenditures'!$AB$53</f>
        <v>0</v>
      </c>
      <c r="D24" s="31">
        <f>'B. Total Expenditures'!$AB$53</f>
        <v>0</v>
      </c>
      <c r="E24" s="39">
        <f t="shared" si="0"/>
        <v>0</v>
      </c>
    </row>
    <row r="25" spans="1:5" ht="15.5" x14ac:dyDescent="0.35">
      <c r="A25" s="80" t="s">
        <v>61</v>
      </c>
      <c r="B25" s="31">
        <f>'C.1 Federal Expenditures'!$AC$53</f>
        <v>1048637</v>
      </c>
      <c r="C25" s="31">
        <f>'C.2 State Expenditures'!$AC$53</f>
        <v>31307040</v>
      </c>
      <c r="D25" s="31">
        <f>'B. Total Expenditures'!$AC$53</f>
        <v>32355677</v>
      </c>
      <c r="E25" s="39">
        <f t="shared" si="0"/>
        <v>5.7146284611857952E-2</v>
      </c>
    </row>
    <row r="26" spans="1:5" ht="15.5" x14ac:dyDescent="0.35">
      <c r="A26" s="80" t="s">
        <v>117</v>
      </c>
      <c r="B26" s="31">
        <f>'C.1 Federal Expenditures'!$AD$53</f>
        <v>504800</v>
      </c>
      <c r="C26" s="31">
        <f>'C.2 State Expenditures'!$AD$53</f>
        <v>16530178</v>
      </c>
      <c r="D26" s="31">
        <f>'B. Total Expenditures'!$AD$53</f>
        <v>17034978</v>
      </c>
      <c r="E26" s="39">
        <f t="shared" si="0"/>
        <v>3.0087013822790318E-2</v>
      </c>
    </row>
    <row r="27" spans="1:5" s="8" customFormat="1" ht="15.5" x14ac:dyDescent="0.35">
      <c r="A27" s="80" t="s">
        <v>118</v>
      </c>
      <c r="B27" s="31">
        <f>'C.1 Federal Expenditures'!$AE$53</f>
        <v>2153952</v>
      </c>
      <c r="C27" s="31">
        <f>'C.2 State Expenditures'!$AE$53</f>
        <v>83816509</v>
      </c>
      <c r="D27" s="31">
        <f>'B. Total Expenditures'!$AE$53</f>
        <v>85970461</v>
      </c>
      <c r="E27" s="39">
        <f t="shared" si="0"/>
        <v>0.15184019894000778</v>
      </c>
    </row>
    <row r="28" spans="1:5" ht="31" x14ac:dyDescent="0.35">
      <c r="A28" s="80" t="s">
        <v>119</v>
      </c>
      <c r="B28" s="31">
        <f>'C.1 Federal Expenditures'!$AF$53</f>
        <v>777463</v>
      </c>
      <c r="C28" s="31">
        <f>'C.2 State Expenditures'!$AF$53</f>
        <v>1109206</v>
      </c>
      <c r="D28" s="31">
        <f>'B. Total Expenditures'!$AF$53</f>
        <v>1886669</v>
      </c>
      <c r="E28" s="39">
        <f t="shared" si="0"/>
        <v>3.332216588834455E-3</v>
      </c>
    </row>
    <row r="29" spans="1:5" ht="31" x14ac:dyDescent="0.35">
      <c r="A29" s="80" t="s">
        <v>82</v>
      </c>
      <c r="B29" s="31">
        <f>'C.1 Federal Expenditures'!$AG$53</f>
        <v>0</v>
      </c>
      <c r="C29" s="31">
        <f>'C.2 State Expenditures'!$AG$53</f>
        <v>2553366</v>
      </c>
      <c r="D29" s="31">
        <f>'B. Total Expenditures'!$AG$53</f>
        <v>2553366</v>
      </c>
      <c r="E29" s="39">
        <f t="shared" si="0"/>
        <v>4.5097303992199357E-3</v>
      </c>
    </row>
    <row r="30" spans="1:5" ht="15.5" x14ac:dyDescent="0.35">
      <c r="A30" s="80" t="s">
        <v>120</v>
      </c>
      <c r="B30" s="31">
        <f>'C.1 Federal Expenditures'!$AH$53</f>
        <v>7317178</v>
      </c>
      <c r="C30" s="31">
        <f>'C.2 State Expenditures'!$AH$53</f>
        <v>0</v>
      </c>
      <c r="D30" s="31">
        <f>'B. Total Expenditures'!$AH$53</f>
        <v>7317178</v>
      </c>
      <c r="E30" s="39">
        <f t="shared" si="0"/>
        <v>1.292352920149455E-2</v>
      </c>
    </row>
    <row r="31" spans="1:5" ht="29" x14ac:dyDescent="0.35">
      <c r="A31" s="81" t="s">
        <v>121</v>
      </c>
      <c r="B31" s="31">
        <f>'C.1 Federal Expenditures'!$AI$53</f>
        <v>7317178</v>
      </c>
      <c r="C31" s="31">
        <f>'C.2 State Expenditures'!$AI$53</f>
        <v>0</v>
      </c>
      <c r="D31" s="31">
        <f>'B. Total Expenditures'!$AI$53</f>
        <v>7317178</v>
      </c>
      <c r="E31" s="39">
        <f t="shared" si="0"/>
        <v>1.292352920149455E-2</v>
      </c>
    </row>
    <row r="32" spans="1:5" x14ac:dyDescent="0.35">
      <c r="A32" s="81" t="s">
        <v>122</v>
      </c>
      <c r="B32" s="31">
        <f>'C.1 Federal Expenditures'!$AJ$53</f>
        <v>0</v>
      </c>
      <c r="C32" s="31">
        <f>'C.2 State Expenditures'!$AJ$53</f>
        <v>0</v>
      </c>
      <c r="D32" s="31">
        <f>'B. Total Expenditures'!$AJ$53</f>
        <v>0</v>
      </c>
      <c r="E32" s="39">
        <f t="shared" si="0"/>
        <v>0</v>
      </c>
    </row>
    <row r="33" spans="1:5" x14ac:dyDescent="0.35">
      <c r="A33" s="81" t="s">
        <v>123</v>
      </c>
      <c r="B33" s="31">
        <f>'C.1 Federal Expenditures'!$AK$53</f>
        <v>0</v>
      </c>
      <c r="C33" s="31">
        <f>'C.2 State Expenditures'!$AK$53</f>
        <v>0</v>
      </c>
      <c r="D33" s="31">
        <f>'B. Total Expenditures'!$AK$53</f>
        <v>0</v>
      </c>
      <c r="E33" s="39">
        <f t="shared" si="0"/>
        <v>0</v>
      </c>
    </row>
    <row r="34" spans="1:5" ht="15.5" x14ac:dyDescent="0.35">
      <c r="A34" s="80" t="s">
        <v>124</v>
      </c>
      <c r="B34" s="31">
        <f>'C.1 Federal Expenditures'!$AL$53</f>
        <v>4142706</v>
      </c>
      <c r="C34" s="31">
        <f>'C.2 State Expenditures'!$AL$53</f>
        <v>0</v>
      </c>
      <c r="D34" s="31">
        <f>'B. Total Expenditures'!$AL$53</f>
        <v>4142706</v>
      </c>
      <c r="E34" s="39">
        <f t="shared" si="0"/>
        <v>7.3168073763145679E-3</v>
      </c>
    </row>
    <row r="35" spans="1:5" ht="15.5" x14ac:dyDescent="0.35">
      <c r="A35" s="80" t="s">
        <v>83</v>
      </c>
      <c r="B35" s="31">
        <f>'C.1 Federal Expenditures'!$AM$53</f>
        <v>12544258</v>
      </c>
      <c r="C35" s="31">
        <f>'C.2 State Expenditures'!$AM$53</f>
        <v>18361147</v>
      </c>
      <c r="D35" s="31">
        <f>'B. Total Expenditures'!$AM$53</f>
        <v>30905405</v>
      </c>
      <c r="E35" s="39">
        <f t="shared" si="0"/>
        <v>5.4584828194901867E-2</v>
      </c>
    </row>
    <row r="36" spans="1:5" x14ac:dyDescent="0.35">
      <c r="A36" s="81" t="s">
        <v>125</v>
      </c>
      <c r="B36" s="31">
        <f>'C.1 Federal Expenditures'!$AN$53</f>
        <v>10774945</v>
      </c>
      <c r="C36" s="31">
        <f>'C.2 State Expenditures'!$AN$53</f>
        <v>13952373</v>
      </c>
      <c r="D36" s="31">
        <f>'B. Total Expenditures'!$AN$53</f>
        <v>24727318</v>
      </c>
      <c r="E36" s="39">
        <f t="shared" si="0"/>
        <v>4.3673150529841123E-2</v>
      </c>
    </row>
    <row r="37" spans="1:5" x14ac:dyDescent="0.35">
      <c r="A37" s="81" t="s">
        <v>126</v>
      </c>
      <c r="B37" s="31">
        <f>'C.1 Federal Expenditures'!$AO$53</f>
        <v>115650</v>
      </c>
      <c r="C37" s="31">
        <f>'C.2 State Expenditures'!$AO$53</f>
        <v>2059931</v>
      </c>
      <c r="D37" s="31">
        <f>'B. Total Expenditures'!$AO$53</f>
        <v>2175581</v>
      </c>
      <c r="E37" s="39">
        <f t="shared" si="0"/>
        <v>3.8424901763653573E-3</v>
      </c>
    </row>
    <row r="38" spans="1:5" x14ac:dyDescent="0.35">
      <c r="A38" s="81" t="s">
        <v>127</v>
      </c>
      <c r="B38" s="31">
        <f>'C.1 Federal Expenditures'!$AP$53</f>
        <v>1653663</v>
      </c>
      <c r="C38" s="31">
        <f>'C.2 State Expenditures'!$AP$53</f>
        <v>2348843</v>
      </c>
      <c r="D38" s="31">
        <f>'B. Total Expenditures'!$AP$53</f>
        <v>4002506</v>
      </c>
      <c r="E38" s="39">
        <f t="shared" si="0"/>
        <v>7.0691874886953882E-3</v>
      </c>
    </row>
    <row r="39" spans="1:5" ht="15.5" x14ac:dyDescent="0.35">
      <c r="A39" s="80" t="s">
        <v>77</v>
      </c>
      <c r="B39" s="31">
        <f>'C.1 Federal Expenditures'!$AQ$53</f>
        <v>406598</v>
      </c>
      <c r="C39" s="31">
        <f>'C.2 State Expenditures'!$AQ$53</f>
        <v>0</v>
      </c>
      <c r="D39" s="31">
        <f>'B. Total Expenditures'!$AQ$53</f>
        <v>406598</v>
      </c>
      <c r="E39" s="39">
        <f t="shared" si="0"/>
        <v>7.1812946552199234E-4</v>
      </c>
    </row>
    <row r="40" spans="1:5" ht="15.5" x14ac:dyDescent="0.35">
      <c r="A40" s="73" t="s">
        <v>130</v>
      </c>
      <c r="B40" s="95">
        <f>'C.1 Federal Expenditures'!$AR$53</f>
        <v>217153785</v>
      </c>
      <c r="C40" s="95">
        <f>'C.2 State Expenditures'!$AR$53</f>
        <v>271813906</v>
      </c>
      <c r="D40" s="95">
        <f>'B. Total Expenditures'!$AR$53</f>
        <v>488967691</v>
      </c>
      <c r="E40" s="75">
        <f t="shared" si="0"/>
        <v>0.86361001922132596</v>
      </c>
    </row>
    <row r="41" spans="1:5" ht="15.5" x14ac:dyDescent="0.35">
      <c r="A41" s="80" t="s">
        <v>78</v>
      </c>
      <c r="B41" s="31">
        <f>'C.1 Federal Expenditures'!$C$53</f>
        <v>62569196</v>
      </c>
      <c r="C41" s="94"/>
      <c r="D41" s="31">
        <f>'B. Total Expenditures'!$C$53</f>
        <v>62569196</v>
      </c>
      <c r="E41" s="39">
        <f t="shared" si="0"/>
        <v>0.11050911042754952</v>
      </c>
    </row>
    <row r="42" spans="1:5" ht="15.5" x14ac:dyDescent="0.35">
      <c r="A42" s="80" t="s">
        <v>192</v>
      </c>
      <c r="B42" s="31">
        <f>'C.1 Federal Expenditures'!$D$53</f>
        <v>14653500</v>
      </c>
      <c r="C42" s="94"/>
      <c r="D42" s="31">
        <f>'B. Total Expenditures'!$D$53</f>
        <v>14653500</v>
      </c>
      <c r="E42" s="39">
        <f t="shared" si="0"/>
        <v>2.5880870351124487E-2</v>
      </c>
    </row>
    <row r="43" spans="1:5" ht="15.5" x14ac:dyDescent="0.35">
      <c r="A43" s="82" t="s">
        <v>101</v>
      </c>
      <c r="B43" s="95">
        <f>B41+B42</f>
        <v>77222696</v>
      </c>
      <c r="C43" s="97"/>
      <c r="D43" s="95">
        <f>D41+D42</f>
        <v>77222696</v>
      </c>
      <c r="E43" s="75">
        <f t="shared" si="0"/>
        <v>0.13638998077867401</v>
      </c>
    </row>
    <row r="44" spans="1:5" ht="15.5" x14ac:dyDescent="0.35">
      <c r="A44" s="73" t="s">
        <v>59</v>
      </c>
      <c r="B44" s="74">
        <f>SUM(B41,B42, B3,B6,B10,B14,B18,B19,B22,B23,B24,B25,B26,B27,B28,B29,B30,B34,B35, B39)</f>
        <v>294376481</v>
      </c>
      <c r="C44" s="74">
        <f>SUM(C41,C42,C3,C6,C10,C14,C18,C19,C22,C23,C24,C25,C26,C27,C28,C29,C30,C34,C35, C39)</f>
        <v>271813906</v>
      </c>
      <c r="D44" s="74">
        <f>B44+C44</f>
        <v>566190387</v>
      </c>
      <c r="E44" s="75">
        <f t="shared" si="0"/>
        <v>1</v>
      </c>
    </row>
    <row r="45" spans="1:5" ht="15.5" x14ac:dyDescent="0.35">
      <c r="A45" s="80" t="s">
        <v>128</v>
      </c>
      <c r="B45" s="31">
        <f>'C.1 Federal Expenditures'!$AS$53</f>
        <v>0</v>
      </c>
      <c r="C45" s="94"/>
      <c r="D45" s="31">
        <f>'B. Total Expenditures'!$AS$53</f>
        <v>0</v>
      </c>
      <c r="E45" s="96"/>
    </row>
    <row r="46" spans="1:5" ht="15.5" x14ac:dyDescent="0.35">
      <c r="A46" s="80" t="s">
        <v>129</v>
      </c>
      <c r="B46" s="31">
        <f>'C.1 Federal Expenditures'!$AT$53</f>
        <v>204996623</v>
      </c>
      <c r="C46" s="94"/>
      <c r="D46" s="31">
        <f>'B. Total Expenditures'!$AT$53</f>
        <v>204996623</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6">
    <tabColor theme="0" tint="-0.34998626667073579"/>
    <pageSetUpPr fitToPage="1"/>
  </sheetPr>
  <dimension ref="A1:E56"/>
  <sheetViews>
    <sheetView workbookViewId="0"/>
  </sheetViews>
  <sheetFormatPr defaultRowHeight="14.5" x14ac:dyDescent="0.35"/>
  <cols>
    <col min="1" max="1" width="39.54296875" customWidth="1"/>
    <col min="2" max="2" width="23.26953125" customWidth="1"/>
    <col min="3" max="3" width="27.7265625" customWidth="1"/>
    <col min="4" max="5" width="23.26953125" customWidth="1"/>
  </cols>
  <sheetData>
    <row r="1" spans="1:5" s="222" customFormat="1" ht="20.149999999999999" customHeight="1" x14ac:dyDescent="0.35">
      <c r="A1" s="223" t="s">
        <v>239</v>
      </c>
      <c r="B1" s="223"/>
      <c r="C1" s="223"/>
      <c r="D1" s="223"/>
      <c r="E1" s="223"/>
    </row>
    <row r="2" spans="1:5" ht="30.75" customHeight="1" x14ac:dyDescent="0.35">
      <c r="A2" s="114" t="s">
        <v>57</v>
      </c>
      <c r="B2" s="115" t="s">
        <v>67</v>
      </c>
      <c r="C2" s="116" t="s">
        <v>58</v>
      </c>
      <c r="D2" s="115" t="s">
        <v>66</v>
      </c>
      <c r="E2" s="116" t="s">
        <v>199</v>
      </c>
    </row>
    <row r="3" spans="1:5" ht="15.5" x14ac:dyDescent="0.35">
      <c r="A3" s="80" t="s">
        <v>60</v>
      </c>
      <c r="B3" s="31">
        <f>'C.1 Federal Expenditures'!$G$54</f>
        <v>6621651</v>
      </c>
      <c r="C3" s="31">
        <f>'C.2 State Expenditures'!$G$54</f>
        <v>4838948</v>
      </c>
      <c r="D3" s="31">
        <f>'B. Total Expenditures'!$G$54</f>
        <v>11460599</v>
      </c>
      <c r="E3" s="39">
        <f t="shared" ref="E3:E44" si="0">D3/($D$44)</f>
        <v>0.38857752323324629</v>
      </c>
    </row>
    <row r="4" spans="1:5" ht="43.5" x14ac:dyDescent="0.35">
      <c r="A4" s="81" t="s">
        <v>103</v>
      </c>
      <c r="B4" s="31">
        <f>'C.1 Federal Expenditures'!$H$54</f>
        <v>3826894</v>
      </c>
      <c r="C4" s="31">
        <f>'C.2 State Expenditures'!$H$54</f>
        <v>1046318</v>
      </c>
      <c r="D4" s="31">
        <f>'B. Total Expenditures'!$H$54</f>
        <v>4873212</v>
      </c>
      <c r="E4" s="39">
        <f t="shared" si="0"/>
        <v>0.16522876763688657</v>
      </c>
    </row>
    <row r="5" spans="1:5" ht="43.5" x14ac:dyDescent="0.35">
      <c r="A5" s="81" t="s">
        <v>102</v>
      </c>
      <c r="B5" s="31">
        <f>'C.1 Federal Expenditures'!$I$54</f>
        <v>2794757</v>
      </c>
      <c r="C5" s="31">
        <f>'C.2 State Expenditures'!$I$54</f>
        <v>3792630</v>
      </c>
      <c r="D5" s="31">
        <f>'B. Total Expenditures'!$I$54</f>
        <v>6587387</v>
      </c>
      <c r="E5" s="39">
        <f t="shared" si="0"/>
        <v>0.22334875559635972</v>
      </c>
    </row>
    <row r="6" spans="1:5" ht="31" x14ac:dyDescent="0.35">
      <c r="A6" s="80" t="s">
        <v>75</v>
      </c>
      <c r="B6" s="31">
        <f>'C.1 Federal Expenditures'!$J$54</f>
        <v>0</v>
      </c>
      <c r="C6" s="94"/>
      <c r="D6" s="31">
        <f>'B. Total Expenditures'!$J$54</f>
        <v>0</v>
      </c>
      <c r="E6" s="39">
        <f t="shared" si="0"/>
        <v>0</v>
      </c>
    </row>
    <row r="7" spans="1:5" x14ac:dyDescent="0.35">
      <c r="A7" s="81" t="s">
        <v>104</v>
      </c>
      <c r="B7" s="31">
        <f>'C.1 Federal Expenditures'!$K$54</f>
        <v>0</v>
      </c>
      <c r="C7" s="94"/>
      <c r="D7" s="31">
        <f>'B. Total Expenditures'!$K$54</f>
        <v>0</v>
      </c>
      <c r="E7" s="39">
        <f t="shared" si="0"/>
        <v>0</v>
      </c>
    </row>
    <row r="8" spans="1:5" x14ac:dyDescent="0.35">
      <c r="A8" s="81" t="s">
        <v>105</v>
      </c>
      <c r="B8" s="31">
        <f>'C.1 Federal Expenditures'!$L$54</f>
        <v>0</v>
      </c>
      <c r="C8" s="94"/>
      <c r="D8" s="31">
        <f>'B. Total Expenditures'!$L$54</f>
        <v>0</v>
      </c>
      <c r="E8" s="39">
        <f t="shared" si="0"/>
        <v>0</v>
      </c>
    </row>
    <row r="9" spans="1:5" ht="29" x14ac:dyDescent="0.35">
      <c r="A9" s="81" t="s">
        <v>106</v>
      </c>
      <c r="B9" s="31">
        <f>'C.1 Federal Expenditures'!$M$54</f>
        <v>0</v>
      </c>
      <c r="C9" s="94"/>
      <c r="D9" s="31">
        <f>'B. Total Expenditures'!$M$54</f>
        <v>0</v>
      </c>
      <c r="E9" s="39">
        <f t="shared" si="0"/>
        <v>0</v>
      </c>
    </row>
    <row r="10" spans="1:5" ht="31" x14ac:dyDescent="0.35">
      <c r="A10" s="80" t="s">
        <v>74</v>
      </c>
      <c r="B10" s="31">
        <f>'C.1 Federal Expenditures'!$N$54</f>
        <v>0</v>
      </c>
      <c r="C10" s="94"/>
      <c r="D10" s="31">
        <f>'B. Total Expenditures'!$N$54</f>
        <v>0</v>
      </c>
      <c r="E10" s="39">
        <f t="shared" si="0"/>
        <v>0</v>
      </c>
    </row>
    <row r="11" spans="1:5" x14ac:dyDescent="0.35">
      <c r="A11" s="81" t="s">
        <v>107</v>
      </c>
      <c r="B11" s="31">
        <f>'C.1 Federal Expenditures'!$O$54</f>
        <v>0</v>
      </c>
      <c r="C11" s="94"/>
      <c r="D11" s="31">
        <f>'B. Total Expenditures'!$O$54</f>
        <v>0</v>
      </c>
      <c r="E11" s="39">
        <f t="shared" si="0"/>
        <v>0</v>
      </c>
    </row>
    <row r="12" spans="1:5" x14ac:dyDescent="0.35">
      <c r="A12" s="81" t="s">
        <v>108</v>
      </c>
      <c r="B12" s="31">
        <f>'C.1 Federal Expenditures'!$P$54</f>
        <v>0</v>
      </c>
      <c r="C12" s="94"/>
      <c r="D12" s="31">
        <f>'B. Total Expenditures'!$P$54</f>
        <v>0</v>
      </c>
      <c r="E12" s="39">
        <f t="shared" si="0"/>
        <v>0</v>
      </c>
    </row>
    <row r="13" spans="1:5" ht="29" x14ac:dyDescent="0.35">
      <c r="A13" s="81" t="s">
        <v>109</v>
      </c>
      <c r="B13" s="31">
        <f>'C.1 Federal Expenditures'!$Q$54</f>
        <v>0</v>
      </c>
      <c r="C13" s="94"/>
      <c r="D13" s="31">
        <f>'B. Total Expenditures'!$Q$54</f>
        <v>0</v>
      </c>
      <c r="E13" s="39">
        <f t="shared" si="0"/>
        <v>0</v>
      </c>
    </row>
    <row r="14" spans="1:5" ht="31" x14ac:dyDescent="0.35">
      <c r="A14" s="80" t="s">
        <v>110</v>
      </c>
      <c r="B14" s="31">
        <f>'C.1 Federal Expenditures'!$R$54</f>
        <v>5192309</v>
      </c>
      <c r="C14" s="31">
        <f>'C.2 State Expenditures'!$R$54</f>
        <v>0</v>
      </c>
      <c r="D14" s="31">
        <f>'B. Total Expenditures'!$R$54</f>
        <v>5192309</v>
      </c>
      <c r="E14" s="39">
        <f t="shared" si="0"/>
        <v>0.17604791608900144</v>
      </c>
    </row>
    <row r="15" spans="1:5" x14ac:dyDescent="0.35">
      <c r="A15" s="81" t="s">
        <v>111</v>
      </c>
      <c r="B15" s="31">
        <f>'C.1 Federal Expenditures'!$S$54</f>
        <v>0</v>
      </c>
      <c r="C15" s="31">
        <f>'C.2 State Expenditures'!$S$54</f>
        <v>0</v>
      </c>
      <c r="D15" s="31">
        <f>'B. Total Expenditures'!$S$54</f>
        <v>0</v>
      </c>
      <c r="E15" s="39">
        <f t="shared" si="0"/>
        <v>0</v>
      </c>
    </row>
    <row r="16" spans="1:5" x14ac:dyDescent="0.35">
      <c r="A16" s="81" t="s">
        <v>112</v>
      </c>
      <c r="B16" s="31">
        <f>'C.1 Federal Expenditures'!$T$54</f>
        <v>5192309</v>
      </c>
      <c r="C16" s="31">
        <f>'C.2 State Expenditures'!$T$54</f>
        <v>0</v>
      </c>
      <c r="D16" s="31">
        <f>'B. Total Expenditures'!$T$54</f>
        <v>5192309</v>
      </c>
      <c r="E16" s="39">
        <f t="shared" si="0"/>
        <v>0.17604791608900144</v>
      </c>
    </row>
    <row r="17" spans="1:5" x14ac:dyDescent="0.35">
      <c r="A17" s="81" t="s">
        <v>113</v>
      </c>
      <c r="B17" s="31">
        <f>'C.1 Federal Expenditures'!$U$54</f>
        <v>0</v>
      </c>
      <c r="C17" s="31">
        <f>'C.2 State Expenditures'!$U$54</f>
        <v>0</v>
      </c>
      <c r="D17" s="31">
        <f>'B. Total Expenditures'!$U$54</f>
        <v>0</v>
      </c>
      <c r="E17" s="39">
        <f t="shared" si="0"/>
        <v>0</v>
      </c>
    </row>
    <row r="18" spans="1:5" ht="15.5" x14ac:dyDescent="0.35">
      <c r="A18" s="80" t="s">
        <v>114</v>
      </c>
      <c r="B18" s="31">
        <f>'C.1 Federal Expenditures'!$V$54</f>
        <v>0</v>
      </c>
      <c r="C18" s="31">
        <f>'C.2 State Expenditures'!$V$54</f>
        <v>0</v>
      </c>
      <c r="D18" s="31">
        <f>'B. Total Expenditures'!$V$54</f>
        <v>0</v>
      </c>
      <c r="E18" s="39">
        <f t="shared" si="0"/>
        <v>0</v>
      </c>
    </row>
    <row r="19" spans="1:5" ht="15.5" x14ac:dyDescent="0.35">
      <c r="A19" s="80" t="s">
        <v>79</v>
      </c>
      <c r="B19" s="31">
        <f>'C.1 Federal Expenditures'!$W$54</f>
        <v>1709484</v>
      </c>
      <c r="C19" s="31">
        <f>'C.2 State Expenditures'!$W$54</f>
        <v>1553707</v>
      </c>
      <c r="D19" s="31">
        <f>'B. Total Expenditures'!$W$54</f>
        <v>3263191</v>
      </c>
      <c r="E19" s="39">
        <f t="shared" si="0"/>
        <v>0.11064017479514118</v>
      </c>
    </row>
    <row r="20" spans="1:5" ht="29" x14ac:dyDescent="0.35">
      <c r="A20" s="81" t="s">
        <v>116</v>
      </c>
      <c r="B20" s="31">
        <f>'C.1 Federal Expenditures'!$X$54</f>
        <v>0</v>
      </c>
      <c r="C20" s="31">
        <f>'C.2 State Expenditures'!$X$54</f>
        <v>1553707</v>
      </c>
      <c r="D20" s="31">
        <f>'B. Total Expenditures'!$X$54</f>
        <v>1553707</v>
      </c>
      <c r="E20" s="39">
        <f t="shared" si="0"/>
        <v>5.2679237611416067E-2</v>
      </c>
    </row>
    <row r="21" spans="1:5" x14ac:dyDescent="0.35">
      <c r="A21" s="81" t="s">
        <v>115</v>
      </c>
      <c r="B21" s="31">
        <f>'C.1 Federal Expenditures'!$Y$54</f>
        <v>1709484</v>
      </c>
      <c r="C21" s="31">
        <f>'C.2 State Expenditures'!$Y$54</f>
        <v>0</v>
      </c>
      <c r="D21" s="31">
        <f>'B. Total Expenditures'!$Y$54</f>
        <v>1709484</v>
      </c>
      <c r="E21" s="39">
        <f t="shared" si="0"/>
        <v>5.7960937183725109E-2</v>
      </c>
    </row>
    <row r="22" spans="1:5" ht="31" x14ac:dyDescent="0.35">
      <c r="A22" s="80" t="s">
        <v>80</v>
      </c>
      <c r="B22" s="31">
        <f>'C.1 Federal Expenditures'!$Z$54</f>
        <v>0</v>
      </c>
      <c r="C22" s="31">
        <f>'C.2 State Expenditures'!$Z$54</f>
        <v>0</v>
      </c>
      <c r="D22" s="31">
        <f>'B. Total Expenditures'!$Z$54</f>
        <v>0</v>
      </c>
      <c r="E22" s="39">
        <f t="shared" si="0"/>
        <v>0</v>
      </c>
    </row>
    <row r="23" spans="1:5" ht="31" x14ac:dyDescent="0.35">
      <c r="A23" s="80" t="s">
        <v>76</v>
      </c>
      <c r="B23" s="31">
        <f>'C.1 Federal Expenditures'!$AA$54</f>
        <v>0</v>
      </c>
      <c r="C23" s="31">
        <f>'C.2 State Expenditures'!$AA$54</f>
        <v>0</v>
      </c>
      <c r="D23" s="31">
        <f>'B. Total Expenditures'!$AA$54</f>
        <v>0</v>
      </c>
      <c r="E23" s="39">
        <f t="shared" si="0"/>
        <v>0</v>
      </c>
    </row>
    <row r="24" spans="1:5" ht="31" x14ac:dyDescent="0.35">
      <c r="A24" s="80" t="s">
        <v>81</v>
      </c>
      <c r="B24" s="31">
        <f>'C.1 Federal Expenditures'!$AB$54</f>
        <v>0</v>
      </c>
      <c r="C24" s="31">
        <f>'C.2 State Expenditures'!$AB$54</f>
        <v>0</v>
      </c>
      <c r="D24" s="31">
        <f>'B. Total Expenditures'!$AB$54</f>
        <v>0</v>
      </c>
      <c r="E24" s="39">
        <f t="shared" si="0"/>
        <v>0</v>
      </c>
    </row>
    <row r="25" spans="1:5" ht="15.5" x14ac:dyDescent="0.35">
      <c r="A25" s="80" t="s">
        <v>61</v>
      </c>
      <c r="B25" s="31">
        <f>'C.1 Federal Expenditures'!$AC$54</f>
        <v>1385397</v>
      </c>
      <c r="C25" s="31">
        <f>'C.2 State Expenditures'!$AC$54</f>
        <v>1834360</v>
      </c>
      <c r="D25" s="31">
        <f>'B. Total Expenditures'!$AC$54</f>
        <v>3219757</v>
      </c>
      <c r="E25" s="39">
        <f t="shared" si="0"/>
        <v>0.10916752261141913</v>
      </c>
    </row>
    <row r="26" spans="1:5" ht="15.5" x14ac:dyDescent="0.35">
      <c r="A26" s="80" t="s">
        <v>117</v>
      </c>
      <c r="B26" s="31">
        <f>'C.1 Federal Expenditures'!$AD$54</f>
        <v>1614037</v>
      </c>
      <c r="C26" s="31">
        <f>'C.2 State Expenditures'!$AD$54</f>
        <v>0</v>
      </c>
      <c r="D26" s="31">
        <f>'B. Total Expenditures'!$AD$54</f>
        <v>1614037</v>
      </c>
      <c r="E26" s="39">
        <f t="shared" si="0"/>
        <v>5.4724757394165796E-2</v>
      </c>
    </row>
    <row r="27" spans="1:5" s="8" customFormat="1" ht="15.5" x14ac:dyDescent="0.35">
      <c r="A27" s="80" t="s">
        <v>118</v>
      </c>
      <c r="B27" s="31">
        <f>'C.1 Federal Expenditures'!$AE$54</f>
        <v>0</v>
      </c>
      <c r="C27" s="31">
        <f>'C.2 State Expenditures'!$AE$54</f>
        <v>0</v>
      </c>
      <c r="D27" s="31">
        <f>'B. Total Expenditures'!$AE$54</f>
        <v>0</v>
      </c>
      <c r="E27" s="39">
        <f t="shared" si="0"/>
        <v>0</v>
      </c>
    </row>
    <row r="28" spans="1:5" ht="31" x14ac:dyDescent="0.35">
      <c r="A28" s="80" t="s">
        <v>119</v>
      </c>
      <c r="B28" s="31">
        <f>'C.1 Federal Expenditures'!$AF$54</f>
        <v>0</v>
      </c>
      <c r="C28" s="31">
        <f>'C.2 State Expenditures'!$AF$54</f>
        <v>0</v>
      </c>
      <c r="D28" s="31">
        <f>'B. Total Expenditures'!$AF$54</f>
        <v>0</v>
      </c>
      <c r="E28" s="39">
        <f t="shared" si="0"/>
        <v>0</v>
      </c>
    </row>
    <row r="29" spans="1:5" ht="31" x14ac:dyDescent="0.35">
      <c r="A29" s="80" t="s">
        <v>82</v>
      </c>
      <c r="B29" s="31">
        <f>'C.1 Federal Expenditures'!$AG$54</f>
        <v>0</v>
      </c>
      <c r="C29" s="31">
        <f>'C.2 State Expenditures'!$AG$54</f>
        <v>0</v>
      </c>
      <c r="D29" s="31">
        <f>'B. Total Expenditures'!$AG$54</f>
        <v>0</v>
      </c>
      <c r="E29" s="39">
        <f t="shared" si="0"/>
        <v>0</v>
      </c>
    </row>
    <row r="30" spans="1:5" ht="15.5" x14ac:dyDescent="0.35">
      <c r="A30" s="80" t="s">
        <v>120</v>
      </c>
      <c r="B30" s="31">
        <f>'C.1 Federal Expenditures'!$AH$54</f>
        <v>0</v>
      </c>
      <c r="C30" s="31">
        <f>'C.2 State Expenditures'!$AH$54</f>
        <v>0</v>
      </c>
      <c r="D30" s="31">
        <f>'B. Total Expenditures'!$AH$54</f>
        <v>0</v>
      </c>
      <c r="E30" s="39">
        <f t="shared" si="0"/>
        <v>0</v>
      </c>
    </row>
    <row r="31" spans="1:5" ht="29" x14ac:dyDescent="0.35">
      <c r="A31" s="81" t="s">
        <v>121</v>
      </c>
      <c r="B31" s="31">
        <f>'C.1 Federal Expenditures'!$AI$54</f>
        <v>0</v>
      </c>
      <c r="C31" s="31">
        <f>'C.2 State Expenditures'!$AI$54</f>
        <v>0</v>
      </c>
      <c r="D31" s="31">
        <f>'B. Total Expenditures'!$AI$54</f>
        <v>0</v>
      </c>
      <c r="E31" s="39">
        <f t="shared" si="0"/>
        <v>0</v>
      </c>
    </row>
    <row r="32" spans="1:5" x14ac:dyDescent="0.35">
      <c r="A32" s="81" t="s">
        <v>122</v>
      </c>
      <c r="B32" s="31">
        <f>'C.1 Federal Expenditures'!$AJ$54</f>
        <v>0</v>
      </c>
      <c r="C32" s="31">
        <f>'C.2 State Expenditures'!$AJ$54</f>
        <v>0</v>
      </c>
      <c r="D32" s="31">
        <f>'B. Total Expenditures'!$AJ$54</f>
        <v>0</v>
      </c>
      <c r="E32" s="39">
        <f t="shared" si="0"/>
        <v>0</v>
      </c>
    </row>
    <row r="33" spans="1:5" x14ac:dyDescent="0.35">
      <c r="A33" s="81" t="s">
        <v>123</v>
      </c>
      <c r="B33" s="31">
        <f>'C.1 Federal Expenditures'!$AK$54</f>
        <v>0</v>
      </c>
      <c r="C33" s="31">
        <f>'C.2 State Expenditures'!$AK$54</f>
        <v>0</v>
      </c>
      <c r="D33" s="31">
        <f>'B. Total Expenditures'!$AK$54</f>
        <v>0</v>
      </c>
      <c r="E33" s="39">
        <f t="shared" si="0"/>
        <v>0</v>
      </c>
    </row>
    <row r="34" spans="1:5" ht="15.5" x14ac:dyDescent="0.35">
      <c r="A34" s="80" t="s">
        <v>124</v>
      </c>
      <c r="B34" s="31">
        <f>'C.1 Federal Expenditures'!$AL$54</f>
        <v>922906</v>
      </c>
      <c r="C34" s="31">
        <f>'C.2 State Expenditures'!$AL$54</f>
        <v>0</v>
      </c>
      <c r="D34" s="31">
        <f>'B. Total Expenditures'!$AL$54</f>
        <v>922906</v>
      </c>
      <c r="E34" s="39">
        <f t="shared" si="0"/>
        <v>3.1291604187276979E-2</v>
      </c>
    </row>
    <row r="35" spans="1:5" ht="15.5" x14ac:dyDescent="0.35">
      <c r="A35" s="80" t="s">
        <v>83</v>
      </c>
      <c r="B35" s="31">
        <f>'C.1 Federal Expenditures'!$AM$54</f>
        <v>2385201</v>
      </c>
      <c r="C35" s="31">
        <f>'C.2 State Expenditures'!$AM$54</f>
        <v>1435726</v>
      </c>
      <c r="D35" s="31">
        <f>'B. Total Expenditures'!$AM$54</f>
        <v>3820927</v>
      </c>
      <c r="E35" s="39">
        <f t="shared" si="0"/>
        <v>0.12955050168974921</v>
      </c>
    </row>
    <row r="36" spans="1:5" x14ac:dyDescent="0.35">
      <c r="A36" s="81" t="s">
        <v>125</v>
      </c>
      <c r="B36" s="31">
        <f>'C.1 Federal Expenditures'!$AN$54</f>
        <v>1997633</v>
      </c>
      <c r="C36" s="31">
        <f>'C.2 State Expenditures'!$AN$54</f>
        <v>1435726</v>
      </c>
      <c r="D36" s="31">
        <f>'B. Total Expenditures'!$AN$54</f>
        <v>3433359</v>
      </c>
      <c r="E36" s="39">
        <f t="shared" si="0"/>
        <v>0.11640980864879534</v>
      </c>
    </row>
    <row r="37" spans="1:5" x14ac:dyDescent="0.35">
      <c r="A37" s="81" t="s">
        <v>126</v>
      </c>
      <c r="B37" s="31">
        <f>'C.1 Federal Expenditures'!$AO$54</f>
        <v>303980</v>
      </c>
      <c r="C37" s="31">
        <f>'C.2 State Expenditures'!$AO$54</f>
        <v>0</v>
      </c>
      <c r="D37" s="31">
        <f>'B. Total Expenditures'!$AO$54</f>
        <v>303980</v>
      </c>
      <c r="E37" s="39">
        <f t="shared" si="0"/>
        <v>1.0306598766124022E-2</v>
      </c>
    </row>
    <row r="38" spans="1:5" x14ac:dyDescent="0.35">
      <c r="A38" s="81" t="s">
        <v>127</v>
      </c>
      <c r="B38" s="31">
        <f>'C.1 Federal Expenditures'!$AP$54</f>
        <v>83588</v>
      </c>
      <c r="C38" s="31">
        <f>'C.2 State Expenditures'!$AP$54</f>
        <v>0</v>
      </c>
      <c r="D38" s="31">
        <f>'B. Total Expenditures'!$AP$54</f>
        <v>83588</v>
      </c>
      <c r="E38" s="39">
        <f t="shared" si="0"/>
        <v>2.83409427482984E-3</v>
      </c>
    </row>
    <row r="39" spans="1:5" ht="15.5" x14ac:dyDescent="0.35">
      <c r="A39" s="80" t="s">
        <v>77</v>
      </c>
      <c r="B39" s="31">
        <f>'C.1 Federal Expenditures'!$AQ$54</f>
        <v>0</v>
      </c>
      <c r="C39" s="31">
        <f>'C.2 State Expenditures'!$AQ$54</f>
        <v>0</v>
      </c>
      <c r="D39" s="31">
        <f>'B. Total Expenditures'!$AQ$54</f>
        <v>0</v>
      </c>
      <c r="E39" s="39">
        <f t="shared" si="0"/>
        <v>0</v>
      </c>
    </row>
    <row r="40" spans="1:5" ht="15.5" x14ac:dyDescent="0.35">
      <c r="A40" s="73" t="s">
        <v>130</v>
      </c>
      <c r="B40" s="95">
        <f>'C.1 Federal Expenditures'!$AR$54</f>
        <v>19830985</v>
      </c>
      <c r="C40" s="95">
        <f>'C.2 State Expenditures'!$AR$54</f>
        <v>9662741</v>
      </c>
      <c r="D40" s="95">
        <f>'B. Total Expenditures'!$AR$54</f>
        <v>29493726</v>
      </c>
      <c r="E40" s="75">
        <f t="shared" si="0"/>
        <v>1</v>
      </c>
    </row>
    <row r="41" spans="1:5" ht="15.5" x14ac:dyDescent="0.35">
      <c r="A41" s="80" t="s">
        <v>78</v>
      </c>
      <c r="B41" s="31">
        <f>'C.1 Federal Expenditures'!$C$54</f>
        <v>0</v>
      </c>
      <c r="C41" s="94"/>
      <c r="D41" s="31">
        <f>'B. Total Expenditures'!$C$54</f>
        <v>0</v>
      </c>
      <c r="E41" s="39">
        <f t="shared" si="0"/>
        <v>0</v>
      </c>
    </row>
    <row r="42" spans="1:5" ht="15.5" x14ac:dyDescent="0.35">
      <c r="A42" s="80" t="s">
        <v>192</v>
      </c>
      <c r="B42" s="31">
        <f>'C.1 Federal Expenditures'!$D$54</f>
        <v>0</v>
      </c>
      <c r="C42" s="94"/>
      <c r="D42" s="31">
        <f>'B. Total Expenditures'!$D$54</f>
        <v>0</v>
      </c>
      <c r="E42" s="39">
        <f t="shared" si="0"/>
        <v>0</v>
      </c>
    </row>
    <row r="43" spans="1:5" ht="15.5" x14ac:dyDescent="0.35">
      <c r="A43" s="82" t="s">
        <v>101</v>
      </c>
      <c r="B43" s="95">
        <f>B41+B42</f>
        <v>0</v>
      </c>
      <c r="C43" s="97"/>
      <c r="D43" s="95">
        <f>D41+D42</f>
        <v>0</v>
      </c>
      <c r="E43" s="75">
        <f t="shared" si="0"/>
        <v>0</v>
      </c>
    </row>
    <row r="44" spans="1:5" ht="15.5" x14ac:dyDescent="0.35">
      <c r="A44" s="73" t="s">
        <v>59</v>
      </c>
      <c r="B44" s="74">
        <f>SUM(B41,B42, B3,B6,B10,B14,B18,B19,B22,B23,B24,B25,B26,B27,B28,B29,B30,B34,B35, B39)</f>
        <v>19830985</v>
      </c>
      <c r="C44" s="74">
        <f>SUM(C41,C42,C3,C6,C10,C14,C18,C19,C22,C23,C24,C25,C26,C27,C28,C29,C30,C34,C35, C39)</f>
        <v>9662741</v>
      </c>
      <c r="D44" s="74">
        <f>B44+C44</f>
        <v>29493726</v>
      </c>
      <c r="E44" s="75">
        <f t="shared" si="0"/>
        <v>1</v>
      </c>
    </row>
    <row r="45" spans="1:5" ht="15.5" x14ac:dyDescent="0.35">
      <c r="A45" s="80" t="s">
        <v>128</v>
      </c>
      <c r="B45" s="31">
        <f>'C.1 Federal Expenditures'!$AS$54</f>
        <v>0</v>
      </c>
      <c r="C45" s="94"/>
      <c r="D45" s="31">
        <f>'B. Total Expenditures'!$AS$54</f>
        <v>0</v>
      </c>
      <c r="E45" s="96"/>
    </row>
    <row r="46" spans="1:5" ht="15.5" x14ac:dyDescent="0.35">
      <c r="A46" s="80" t="s">
        <v>129</v>
      </c>
      <c r="B46" s="31">
        <f>'C.1 Federal Expenditures'!$AT$54</f>
        <v>27230692</v>
      </c>
      <c r="C46" s="94"/>
      <c r="D46" s="31">
        <f>'B. Total Expenditures'!$AT$54</f>
        <v>27230692</v>
      </c>
      <c r="E46" s="96"/>
    </row>
    <row r="47" spans="1:5" x14ac:dyDescent="0.35">
      <c r="A47" s="86"/>
    </row>
    <row r="48" spans="1:5" x14ac:dyDescent="0.35">
      <c r="A48" s="86"/>
    </row>
    <row r="49" spans="1:1" x14ac:dyDescent="0.35">
      <c r="A49" s="86"/>
    </row>
    <row r="50" spans="1:1" x14ac:dyDescent="0.35">
      <c r="A50" s="86"/>
    </row>
    <row r="51" spans="1:1" x14ac:dyDescent="0.35">
      <c r="A51" s="86"/>
    </row>
    <row r="52" spans="1:1" x14ac:dyDescent="0.35">
      <c r="A52" s="86"/>
    </row>
    <row r="53" spans="1:1" x14ac:dyDescent="0.35">
      <c r="A53" s="86"/>
    </row>
    <row r="54" spans="1:1" x14ac:dyDescent="0.35">
      <c r="A54" s="86"/>
    </row>
    <row r="55" spans="1:1" x14ac:dyDescent="0.35">
      <c r="A55" s="86"/>
    </row>
    <row r="56" spans="1:1" x14ac:dyDescent="0.35">
      <c r="A56" s="86"/>
    </row>
  </sheetData>
  <pageMargins left="0.25" right="0.25" top="0.75" bottom="0.75" header="0.3" footer="0.3"/>
  <pageSetup scale="71"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7">
    <tabColor theme="9" tint="0.39997558519241921"/>
    <pageSetUpPr fitToPage="1"/>
  </sheetPr>
  <dimension ref="A1:F56"/>
  <sheetViews>
    <sheetView zoomScaleNormal="100" workbookViewId="0">
      <selection activeCell="E22" sqref="E22"/>
    </sheetView>
  </sheetViews>
  <sheetFormatPr defaultColWidth="9.1796875" defaultRowHeight="14.5" x14ac:dyDescent="0.35"/>
  <cols>
    <col min="1" max="1" width="21" style="8" customWidth="1"/>
    <col min="2" max="6" width="19.1796875" style="8" customWidth="1"/>
    <col min="7" max="16384" width="9.1796875" style="8"/>
  </cols>
  <sheetData>
    <row r="1" spans="1:6" s="222" customFormat="1" ht="20.149999999999999" customHeight="1" x14ac:dyDescent="0.35">
      <c r="A1" s="233" t="s">
        <v>238</v>
      </c>
      <c r="B1" s="234"/>
      <c r="C1" s="235"/>
      <c r="D1" s="235"/>
      <c r="E1" s="235"/>
      <c r="F1" s="235"/>
    </row>
    <row r="2" spans="1:6" ht="42.5" x14ac:dyDescent="0.35">
      <c r="A2" s="241"/>
      <c r="B2" s="242" t="s">
        <v>84</v>
      </c>
      <c r="C2" s="242" t="s">
        <v>62</v>
      </c>
      <c r="D2" s="242" t="s">
        <v>63</v>
      </c>
      <c r="E2" s="242" t="s">
        <v>203</v>
      </c>
      <c r="F2" s="242" t="s">
        <v>204</v>
      </c>
    </row>
    <row r="3" spans="1:6" x14ac:dyDescent="0.35">
      <c r="A3" s="105" t="s">
        <v>52</v>
      </c>
      <c r="B3" s="108">
        <f t="shared" ref="B3:B34" si="0">C3+D3+E3+F3</f>
        <v>28983962591</v>
      </c>
      <c r="C3" s="108">
        <f>'E.2 SFAG'!AR3</f>
        <v>13400327852</v>
      </c>
      <c r="D3" s="108">
        <f>'E.5 Contingency'!AR3</f>
        <v>608000000</v>
      </c>
      <c r="E3" s="108">
        <f>'E.3 MOE in TANF'!AR3</f>
        <v>13441181054</v>
      </c>
      <c r="F3" s="108">
        <f>'E.4 MOE SSP'!AR3</f>
        <v>1534453685</v>
      </c>
    </row>
    <row r="4" spans="1:6" x14ac:dyDescent="0.35">
      <c r="A4" s="107" t="s">
        <v>1</v>
      </c>
      <c r="B4" s="108">
        <f t="shared" si="0"/>
        <v>176413630</v>
      </c>
      <c r="C4" s="106">
        <f>'E.2 SFAG'!AR4</f>
        <v>76417538</v>
      </c>
      <c r="D4" s="106">
        <f>'E.5 Contingency'!AR4</f>
        <v>11079760</v>
      </c>
      <c r="E4" s="106">
        <f>'E.3 MOE in TANF'!AR4</f>
        <v>55379660</v>
      </c>
      <c r="F4" s="106">
        <f>'E.4 MOE SSP'!AR4</f>
        <v>33536672</v>
      </c>
    </row>
    <row r="5" spans="1:6" x14ac:dyDescent="0.35">
      <c r="A5" s="107" t="s">
        <v>2</v>
      </c>
      <c r="B5" s="108">
        <f t="shared" si="0"/>
        <v>78451799</v>
      </c>
      <c r="C5" s="106">
        <f>'E.2 SFAG'!AR5</f>
        <v>41851799</v>
      </c>
      <c r="D5" s="106">
        <f>'E.5 Contingency'!AR5</f>
        <v>0</v>
      </c>
      <c r="E5" s="106">
        <f>'E.3 MOE in TANF'!AR5</f>
        <v>32757847</v>
      </c>
      <c r="F5" s="106">
        <f>'E.4 MOE SSP'!AR5</f>
        <v>3842153</v>
      </c>
    </row>
    <row r="6" spans="1:6" x14ac:dyDescent="0.35">
      <c r="A6" s="107" t="s">
        <v>3</v>
      </c>
      <c r="B6" s="108">
        <f t="shared" si="0"/>
        <v>335626446</v>
      </c>
      <c r="C6" s="106">
        <f>'E.2 SFAG'!AR6</f>
        <v>183757843</v>
      </c>
      <c r="D6" s="106">
        <f>'E.5 Contingency'!AR6</f>
        <v>23754975</v>
      </c>
      <c r="E6" s="106">
        <f>'E.3 MOE in TANF'!AR6</f>
        <v>128113628</v>
      </c>
      <c r="F6" s="106">
        <f>'E.4 MOE SSP'!AR6</f>
        <v>0</v>
      </c>
    </row>
    <row r="7" spans="1:6" x14ac:dyDescent="0.35">
      <c r="A7" s="107" t="s">
        <v>4</v>
      </c>
      <c r="B7" s="108">
        <f t="shared" si="0"/>
        <v>84128812</v>
      </c>
      <c r="C7" s="106">
        <f>'E.2 SFAG'!AR7</f>
        <v>47530545</v>
      </c>
      <c r="D7" s="106">
        <f>'E.5 Contingency'!AR7</f>
        <v>6736163</v>
      </c>
      <c r="E7" s="106">
        <f>'E.3 MOE in TANF'!AR7</f>
        <v>29862104</v>
      </c>
      <c r="F7" s="106">
        <f>'E.4 MOE SSP'!AR7</f>
        <v>0</v>
      </c>
    </row>
    <row r="8" spans="1:6" x14ac:dyDescent="0.35">
      <c r="A8" s="107" t="s">
        <v>5</v>
      </c>
      <c r="B8" s="108">
        <f t="shared" si="0"/>
        <v>6345237423</v>
      </c>
      <c r="C8" s="106">
        <f>'E.2 SFAG'!AR8</f>
        <v>3434917017</v>
      </c>
      <c r="D8" s="106">
        <f>'E.5 Contingency'!AR8</f>
        <v>0</v>
      </c>
      <c r="E8" s="106">
        <f>'E.3 MOE in TANF'!AR8</f>
        <v>2830416910</v>
      </c>
      <c r="F8" s="106">
        <f>'E.4 MOE SSP'!AR8</f>
        <v>79903496</v>
      </c>
    </row>
    <row r="9" spans="1:6" x14ac:dyDescent="0.35">
      <c r="A9" s="107" t="s">
        <v>6</v>
      </c>
      <c r="B9" s="108">
        <f t="shared" si="0"/>
        <v>446384386</v>
      </c>
      <c r="C9" s="106">
        <f>'E.2 SFAG'!AR9</f>
        <v>145685432</v>
      </c>
      <c r="D9" s="106">
        <f>'E.5 Contingency'!AR9</f>
        <v>16154660</v>
      </c>
      <c r="E9" s="106">
        <f>'E.3 MOE in TANF'!AR9</f>
        <v>284544294</v>
      </c>
      <c r="F9" s="106">
        <f>'E.4 MOE SSP'!AR9</f>
        <v>0</v>
      </c>
    </row>
    <row r="10" spans="1:6" x14ac:dyDescent="0.35">
      <c r="A10" s="107" t="s">
        <v>7</v>
      </c>
      <c r="B10" s="108">
        <f t="shared" si="0"/>
        <v>479102661</v>
      </c>
      <c r="C10" s="106">
        <f>'E.2 SFAG'!AR10</f>
        <v>239228896</v>
      </c>
      <c r="D10" s="106">
        <f>'E.5 Contingency'!AR10</f>
        <v>0</v>
      </c>
      <c r="E10" s="106">
        <f>'E.3 MOE in TANF'!AR10</f>
        <v>131759375</v>
      </c>
      <c r="F10" s="106">
        <f>'E.4 MOE SSP'!AR10</f>
        <v>108114390</v>
      </c>
    </row>
    <row r="11" spans="1:6" x14ac:dyDescent="0.35">
      <c r="A11" s="107" t="s">
        <v>8</v>
      </c>
      <c r="B11" s="108">
        <f t="shared" si="0"/>
        <v>126329344</v>
      </c>
      <c r="C11" s="106">
        <f>'E.2 SFAG'!AR11</f>
        <v>24152407</v>
      </c>
      <c r="D11" s="106">
        <f>'E.5 Contingency'!AR11</f>
        <v>3834064</v>
      </c>
      <c r="E11" s="106">
        <f>'E.3 MOE in TANF'!AR11</f>
        <v>98342873</v>
      </c>
      <c r="F11" s="106">
        <f>'E.4 MOE SSP'!AR11</f>
        <v>0</v>
      </c>
    </row>
    <row r="12" spans="1:6" x14ac:dyDescent="0.35">
      <c r="A12" s="107" t="s">
        <v>9</v>
      </c>
      <c r="B12" s="108">
        <f t="shared" si="0"/>
        <v>312419603</v>
      </c>
      <c r="C12" s="106">
        <f>'E.2 SFAG'!AR12</f>
        <v>104662764</v>
      </c>
      <c r="D12" s="106">
        <f>'E.5 Contingency'!AR12</f>
        <v>10996005</v>
      </c>
      <c r="E12" s="106">
        <f>'E.3 MOE in TANF'!AR12</f>
        <v>196760834</v>
      </c>
      <c r="F12" s="106">
        <f>'E.4 MOE SSP'!AR12</f>
        <v>0</v>
      </c>
    </row>
    <row r="13" spans="1:6" x14ac:dyDescent="0.35">
      <c r="A13" s="107" t="s">
        <v>10</v>
      </c>
      <c r="B13" s="108">
        <f t="shared" si="0"/>
        <v>783543497</v>
      </c>
      <c r="C13" s="106">
        <f>'E.2 SFAG'!AR13</f>
        <v>408080518</v>
      </c>
      <c r="D13" s="106">
        <f>'E.5 Contingency'!AR13</f>
        <v>0</v>
      </c>
      <c r="E13" s="106">
        <f>'E.3 MOE in TANF'!AR13</f>
        <v>375462979</v>
      </c>
      <c r="F13" s="106">
        <f>'E.4 MOE SSP'!AR13</f>
        <v>0</v>
      </c>
    </row>
    <row r="14" spans="1:6" x14ac:dyDescent="0.35">
      <c r="A14" s="107" t="s">
        <v>11</v>
      </c>
      <c r="B14" s="108">
        <f t="shared" si="0"/>
        <v>482530222</v>
      </c>
      <c r="C14" s="106">
        <f>'E.2 SFAG'!AR14</f>
        <v>309161695</v>
      </c>
      <c r="D14" s="106">
        <f>'E.5 Contingency'!AR14</f>
        <v>0</v>
      </c>
      <c r="E14" s="106">
        <f>'E.3 MOE in TANF'!AR14</f>
        <v>173368527</v>
      </c>
      <c r="F14" s="106">
        <f>'E.4 MOE SSP'!AR14</f>
        <v>0</v>
      </c>
    </row>
    <row r="15" spans="1:6" x14ac:dyDescent="0.35">
      <c r="A15" s="107" t="s">
        <v>12</v>
      </c>
      <c r="B15" s="108">
        <f t="shared" si="0"/>
        <v>211034764</v>
      </c>
      <c r="C15" s="106">
        <f>'E.2 SFAG'!AR15</f>
        <v>47524010</v>
      </c>
      <c r="D15" s="106">
        <f>'E.5 Contingency'!AR15</f>
        <v>0</v>
      </c>
      <c r="E15" s="106">
        <f>'E.3 MOE in TANF'!AR15</f>
        <v>41318102</v>
      </c>
      <c r="F15" s="106">
        <f>'E.4 MOE SSP'!AR15</f>
        <v>122192652</v>
      </c>
    </row>
    <row r="16" spans="1:6" x14ac:dyDescent="0.35">
      <c r="A16" s="107" t="s">
        <v>13</v>
      </c>
      <c r="B16" s="108">
        <f t="shared" si="0"/>
        <v>35927304</v>
      </c>
      <c r="C16" s="106">
        <f>'E.2 SFAG'!AR16</f>
        <v>22901925</v>
      </c>
      <c r="D16" s="106">
        <f>'E.5 Contingency'!AR16</f>
        <v>0</v>
      </c>
      <c r="E16" s="106">
        <f>'E.3 MOE in TANF'!AR16</f>
        <v>13025379</v>
      </c>
      <c r="F16" s="106">
        <f>'E.4 MOE SSP'!AR16</f>
        <v>0</v>
      </c>
    </row>
    <row r="17" spans="1:6" x14ac:dyDescent="0.35">
      <c r="A17" s="107" t="s">
        <v>14</v>
      </c>
      <c r="B17" s="108">
        <f t="shared" si="0"/>
        <v>1156285747</v>
      </c>
      <c r="C17" s="106">
        <f>'E.2 SFAG'!AR17</f>
        <v>581926272</v>
      </c>
      <c r="D17" s="106">
        <f>'E.5 Contingency'!AR17</f>
        <v>0</v>
      </c>
      <c r="E17" s="106">
        <f>'E.3 MOE in TANF'!AR17</f>
        <v>574359475</v>
      </c>
      <c r="F17" s="106">
        <f>'E.4 MOE SSP'!AR17</f>
        <v>0</v>
      </c>
    </row>
    <row r="18" spans="1:6" x14ac:dyDescent="0.35">
      <c r="A18" s="107" t="s">
        <v>15</v>
      </c>
      <c r="B18" s="108">
        <f t="shared" si="0"/>
        <v>271467103</v>
      </c>
      <c r="C18" s="106">
        <f>'E.2 SFAG'!AR18</f>
        <v>149733840</v>
      </c>
      <c r="D18" s="106">
        <f>'E.5 Contingency'!AR18</f>
        <v>0</v>
      </c>
      <c r="E18" s="106">
        <f>'E.3 MOE in TANF'!AR18</f>
        <v>39536550</v>
      </c>
      <c r="F18" s="106">
        <f>'E.4 MOE SSP'!AR18</f>
        <v>82196713</v>
      </c>
    </row>
    <row r="19" spans="1:6" x14ac:dyDescent="0.35">
      <c r="A19" s="107" t="s">
        <v>16</v>
      </c>
      <c r="B19" s="108">
        <f t="shared" si="0"/>
        <v>151969174</v>
      </c>
      <c r="C19" s="106">
        <f>'E.2 SFAG'!AR19</f>
        <v>81248377</v>
      </c>
      <c r="D19" s="106">
        <f>'E.5 Contingency'!AR19</f>
        <v>0</v>
      </c>
      <c r="E19" s="106">
        <f>'E.3 MOE in TANF'!AR19</f>
        <v>37928267</v>
      </c>
      <c r="F19" s="106">
        <f>'E.4 MOE SSP'!AR19</f>
        <v>32792530</v>
      </c>
    </row>
    <row r="20" spans="1:6" x14ac:dyDescent="0.35">
      <c r="A20" s="107" t="s">
        <v>17</v>
      </c>
      <c r="B20" s="108">
        <f t="shared" si="0"/>
        <v>166924256</v>
      </c>
      <c r="C20" s="106">
        <f>'E.2 SFAG'!AR20</f>
        <v>103383241</v>
      </c>
      <c r="D20" s="106">
        <f>'E.5 Contingency'!AR20</f>
        <v>0</v>
      </c>
      <c r="E20" s="106">
        <f>'E.3 MOE in TANF'!AR20</f>
        <v>63541015</v>
      </c>
      <c r="F20" s="106">
        <f>'E.4 MOE SSP'!AR20</f>
        <v>0</v>
      </c>
    </row>
    <row r="21" spans="1:6" x14ac:dyDescent="0.35">
      <c r="A21" s="107" t="s">
        <v>18</v>
      </c>
      <c r="B21" s="108">
        <f t="shared" si="0"/>
        <v>263681951</v>
      </c>
      <c r="C21" s="106">
        <f>'E.2 SFAG'!AR21</f>
        <v>190543666</v>
      </c>
      <c r="D21" s="106">
        <f>'E.5 Contingency'!AR21</f>
        <v>0</v>
      </c>
      <c r="E21" s="106">
        <f>'E.3 MOE in TANF'!AR21</f>
        <v>49030284</v>
      </c>
      <c r="F21" s="106">
        <f>'E.4 MOE SSP'!AR21</f>
        <v>24108001</v>
      </c>
    </row>
    <row r="22" spans="1:6" x14ac:dyDescent="0.35">
      <c r="A22" s="107" t="s">
        <v>19</v>
      </c>
      <c r="B22" s="108">
        <f t="shared" si="0"/>
        <v>197478316</v>
      </c>
      <c r="C22" s="106">
        <f>'E.2 SFAG'!AR22</f>
        <v>127256320</v>
      </c>
      <c r="D22" s="106">
        <f>'E.5 Contingency'!AR22</f>
        <v>0</v>
      </c>
      <c r="E22" s="106">
        <f>'E.3 MOE in TANF'!AR22</f>
        <v>70221996</v>
      </c>
      <c r="F22" s="106">
        <f>'E.4 MOE SSP'!AR22</f>
        <v>0</v>
      </c>
    </row>
    <row r="23" spans="1:6" x14ac:dyDescent="0.35">
      <c r="A23" s="107" t="s">
        <v>20</v>
      </c>
      <c r="B23" s="108">
        <f t="shared" si="0"/>
        <v>110500022</v>
      </c>
      <c r="C23" s="106">
        <f>'E.2 SFAG'!AR23</f>
        <v>72976079</v>
      </c>
      <c r="D23" s="106">
        <f>'E.5 Contingency'!AR23</f>
        <v>0</v>
      </c>
      <c r="E23" s="106">
        <f>'E.3 MOE in TANF'!AR23</f>
        <v>9462675</v>
      </c>
      <c r="F23" s="106">
        <f>'E.4 MOE SSP'!AR23</f>
        <v>28061268</v>
      </c>
    </row>
    <row r="24" spans="1:6" x14ac:dyDescent="0.35">
      <c r="A24" s="107" t="s">
        <v>21</v>
      </c>
      <c r="B24" s="108">
        <f t="shared" si="0"/>
        <v>522572925</v>
      </c>
      <c r="C24" s="106">
        <f>'E.2 SFAG'!AR24</f>
        <v>234982130</v>
      </c>
      <c r="D24" s="106">
        <f>'E.5 Contingency'!AR24</f>
        <v>27201905</v>
      </c>
      <c r="E24" s="106">
        <f>'E.3 MOE in TANF'!AR24</f>
        <v>260307550</v>
      </c>
      <c r="F24" s="106">
        <f>'E.4 MOE SSP'!AR24</f>
        <v>81340</v>
      </c>
    </row>
    <row r="25" spans="1:6" x14ac:dyDescent="0.35">
      <c r="A25" s="107" t="s">
        <v>22</v>
      </c>
      <c r="B25" s="108">
        <f t="shared" si="0"/>
        <v>1014442691</v>
      </c>
      <c r="C25" s="106">
        <f>'E.2 SFAG'!AR25</f>
        <v>320499448</v>
      </c>
      <c r="D25" s="106">
        <f>'E.5 Contingency'!AR25</f>
        <v>54543333</v>
      </c>
      <c r="E25" s="106">
        <f>'E.3 MOE in TANF'!AR25</f>
        <v>639207138</v>
      </c>
      <c r="F25" s="106">
        <f>'E.4 MOE SSP'!AR25</f>
        <v>192772</v>
      </c>
    </row>
    <row r="26" spans="1:6" x14ac:dyDescent="0.35">
      <c r="A26" s="107" t="s">
        <v>23</v>
      </c>
      <c r="B26" s="108">
        <f t="shared" si="0"/>
        <v>1255795940</v>
      </c>
      <c r="C26" s="106">
        <f>'E.2 SFAG'!AR26</f>
        <v>693006776</v>
      </c>
      <c r="D26" s="106">
        <f>'E.5 Contingency'!AR26</f>
        <v>0</v>
      </c>
      <c r="E26" s="106">
        <f>'E.3 MOE in TANF'!AR26</f>
        <v>562789164</v>
      </c>
      <c r="F26" s="106">
        <f>'E.4 MOE SSP'!AR26</f>
        <v>0</v>
      </c>
    </row>
    <row r="27" spans="1:6" x14ac:dyDescent="0.35">
      <c r="A27" s="107" t="s">
        <v>24</v>
      </c>
      <c r="B27" s="108">
        <f t="shared" si="0"/>
        <v>515875327</v>
      </c>
      <c r="C27" s="106">
        <f>'E.2 SFAG'!AR27</f>
        <v>163321579</v>
      </c>
      <c r="D27" s="106">
        <f>'E.5 Contingency'!AR27</f>
        <v>0</v>
      </c>
      <c r="E27" s="106">
        <f>'E.3 MOE in TANF'!AR27</f>
        <v>352553748</v>
      </c>
      <c r="F27" s="106">
        <f>'E.4 MOE SSP'!AR27</f>
        <v>0</v>
      </c>
    </row>
    <row r="28" spans="1:6" x14ac:dyDescent="0.35">
      <c r="A28" s="107" t="s">
        <v>25</v>
      </c>
      <c r="B28" s="108">
        <f t="shared" si="0"/>
        <v>76843842</v>
      </c>
      <c r="C28" s="106">
        <f>'E.2 SFAG'!AR28</f>
        <v>55119534</v>
      </c>
      <c r="D28" s="106">
        <f>'E.5 Contingency'!AR28</f>
        <v>0</v>
      </c>
      <c r="E28" s="106">
        <f>'E.3 MOE in TANF'!AR28</f>
        <v>21724308</v>
      </c>
      <c r="F28" s="106">
        <f>'E.4 MOE SSP'!AR28</f>
        <v>0</v>
      </c>
    </row>
    <row r="29" spans="1:6" x14ac:dyDescent="0.35">
      <c r="A29" s="107" t="s">
        <v>26</v>
      </c>
      <c r="B29" s="108">
        <f t="shared" si="0"/>
        <v>349602405</v>
      </c>
      <c r="C29" s="106">
        <f>'E.2 SFAG'!AR29</f>
        <v>194701922</v>
      </c>
      <c r="D29" s="106">
        <f>'E.5 Contingency'!AR29</f>
        <v>0</v>
      </c>
      <c r="E29" s="106">
        <f>'E.3 MOE in TANF'!AR29</f>
        <v>154900483</v>
      </c>
      <c r="F29" s="106">
        <f>'E.4 MOE SSP'!AR29</f>
        <v>0</v>
      </c>
    </row>
    <row r="30" spans="1:6" x14ac:dyDescent="0.35">
      <c r="A30" s="107" t="s">
        <v>27</v>
      </c>
      <c r="B30" s="108">
        <f t="shared" si="0"/>
        <v>37765477</v>
      </c>
      <c r="C30" s="106">
        <f>'E.2 SFAG'!AR30</f>
        <v>22356774</v>
      </c>
      <c r="D30" s="106">
        <f>'E.5 Contingency'!AR30</f>
        <v>0</v>
      </c>
      <c r="E30" s="106">
        <f>'E.3 MOE in TANF'!AR30</f>
        <v>15408703</v>
      </c>
      <c r="F30" s="106">
        <f>'E.4 MOE SSP'!AR30</f>
        <v>0</v>
      </c>
    </row>
    <row r="31" spans="1:6" x14ac:dyDescent="0.35">
      <c r="A31" s="107" t="s">
        <v>28</v>
      </c>
      <c r="B31" s="108">
        <f t="shared" si="0"/>
        <v>86945526</v>
      </c>
      <c r="C31" s="106">
        <f>'E.2 SFAG'!AR31</f>
        <v>39999048</v>
      </c>
      <c r="D31" s="106">
        <f>'E.5 Contingency'!AR31</f>
        <v>0</v>
      </c>
      <c r="E31" s="106">
        <f>'E.3 MOE in TANF'!AR31</f>
        <v>12022211</v>
      </c>
      <c r="F31" s="106">
        <f>'E.4 MOE SSP'!AR31</f>
        <v>34924267</v>
      </c>
    </row>
    <row r="32" spans="1:6" x14ac:dyDescent="0.35">
      <c r="A32" s="107" t="s">
        <v>29</v>
      </c>
      <c r="B32" s="108">
        <f t="shared" si="0"/>
        <v>110886452</v>
      </c>
      <c r="C32" s="106">
        <f>'E.2 SFAG'!AR32</f>
        <v>34196916</v>
      </c>
      <c r="D32" s="106">
        <f>'E.5 Contingency'!AR32</f>
        <v>0</v>
      </c>
      <c r="E32" s="106">
        <f>'E.3 MOE in TANF'!AR32</f>
        <v>36788072</v>
      </c>
      <c r="F32" s="106">
        <f>'E.4 MOE SSP'!AR32</f>
        <v>39901464</v>
      </c>
    </row>
    <row r="33" spans="1:6" x14ac:dyDescent="0.35">
      <c r="A33" s="107" t="s">
        <v>30</v>
      </c>
      <c r="B33" s="108">
        <f t="shared" si="0"/>
        <v>79612123</v>
      </c>
      <c r="C33" s="106">
        <f>'E.2 SFAG'!AR33</f>
        <v>36569985</v>
      </c>
      <c r="D33" s="106">
        <f>'E.5 Contingency'!AR33</f>
        <v>0</v>
      </c>
      <c r="E33" s="106">
        <f>'E.3 MOE in TANF'!AR33</f>
        <v>30739314</v>
      </c>
      <c r="F33" s="106">
        <f>'E.4 MOE SSP'!AR33</f>
        <v>12302824</v>
      </c>
    </row>
    <row r="34" spans="1:6" x14ac:dyDescent="0.35">
      <c r="A34" s="107" t="s">
        <v>31</v>
      </c>
      <c r="B34" s="108">
        <f t="shared" si="0"/>
        <v>1402325405</v>
      </c>
      <c r="C34" s="106">
        <f>'E.2 SFAG'!AR34</f>
        <v>301638150</v>
      </c>
      <c r="D34" s="106">
        <f>'E.5 Contingency'!AR34</f>
        <v>0</v>
      </c>
      <c r="E34" s="106">
        <f>'E.3 MOE in TANF'!AR34</f>
        <v>481119993</v>
      </c>
      <c r="F34" s="106">
        <f>'E.4 MOE SSP'!AR34</f>
        <v>619567262</v>
      </c>
    </row>
    <row r="35" spans="1:6" x14ac:dyDescent="0.35">
      <c r="A35" s="107" t="s">
        <v>32</v>
      </c>
      <c r="B35" s="108">
        <f t="shared" ref="B35:B54" si="1">C35+D35+E35+F35</f>
        <v>272261551</v>
      </c>
      <c r="C35" s="106">
        <f>'E.2 SFAG'!AR35</f>
        <v>109798879</v>
      </c>
      <c r="D35" s="106">
        <f>'E.5 Contingency'!AR35</f>
        <v>13094519</v>
      </c>
      <c r="E35" s="106">
        <f>'E.3 MOE in TANF'!AR35</f>
        <v>149368153</v>
      </c>
      <c r="F35" s="106">
        <f>'E.4 MOE SSP'!AR35</f>
        <v>0</v>
      </c>
    </row>
    <row r="36" spans="1:6" x14ac:dyDescent="0.35">
      <c r="A36" s="107" t="s">
        <v>33</v>
      </c>
      <c r="B36" s="108">
        <f t="shared" si="1"/>
        <v>4585843284</v>
      </c>
      <c r="C36" s="106">
        <f>'E.2 SFAG'!AR36</f>
        <v>1563010757</v>
      </c>
      <c r="D36" s="106">
        <f>'E.5 Contingency'!AR36</f>
        <v>290060846</v>
      </c>
      <c r="E36" s="106">
        <f>'E.3 MOE in TANF'!AR36</f>
        <v>2630787683</v>
      </c>
      <c r="F36" s="106">
        <f>'E.4 MOE SSP'!AR36</f>
        <v>101983998</v>
      </c>
    </row>
    <row r="37" spans="1:6" x14ac:dyDescent="0.35">
      <c r="A37" s="107" t="s">
        <v>34</v>
      </c>
      <c r="B37" s="108">
        <f t="shared" si="1"/>
        <v>543822440</v>
      </c>
      <c r="C37" s="106">
        <f>'E.2 SFAG'!AR37</f>
        <v>269083580</v>
      </c>
      <c r="D37" s="106">
        <f>'E.5 Contingency'!AR37</f>
        <v>35790508</v>
      </c>
      <c r="E37" s="106">
        <f>'E.3 MOE in TANF'!AR37</f>
        <v>238948352</v>
      </c>
      <c r="F37" s="106">
        <f>'E.4 MOE SSP'!AR37</f>
        <v>0</v>
      </c>
    </row>
    <row r="38" spans="1:6" x14ac:dyDescent="0.35">
      <c r="A38" s="107" t="s">
        <v>35</v>
      </c>
      <c r="B38" s="108">
        <f t="shared" si="1"/>
        <v>39184392</v>
      </c>
      <c r="C38" s="106">
        <f>'E.2 SFAG'!AR38</f>
        <v>30115106</v>
      </c>
      <c r="D38" s="106">
        <f>'E.5 Contingency'!AR38</f>
        <v>0</v>
      </c>
      <c r="E38" s="106">
        <f>'E.3 MOE in TANF'!AR38</f>
        <v>9069286</v>
      </c>
      <c r="F38" s="106">
        <f>'E.4 MOE SSP'!AR38</f>
        <v>0</v>
      </c>
    </row>
    <row r="39" spans="1:6" x14ac:dyDescent="0.35">
      <c r="A39" s="107" t="s">
        <v>36</v>
      </c>
      <c r="B39" s="108">
        <f t="shared" si="1"/>
        <v>1123326925</v>
      </c>
      <c r="C39" s="106">
        <f>'E.2 SFAG'!AR39</f>
        <v>658266819</v>
      </c>
      <c r="D39" s="106">
        <f>'E.5 Contingency'!AR39</f>
        <v>0</v>
      </c>
      <c r="E39" s="106">
        <f>'E.3 MOE in TANF'!AR39</f>
        <v>365131003</v>
      </c>
      <c r="F39" s="106">
        <f>'E.4 MOE SSP'!AR39</f>
        <v>99929103</v>
      </c>
    </row>
    <row r="40" spans="1:6" x14ac:dyDescent="0.35">
      <c r="A40" s="107" t="s">
        <v>37</v>
      </c>
      <c r="B40" s="108">
        <f t="shared" si="1"/>
        <v>107696388</v>
      </c>
      <c r="C40" s="106">
        <f>'E.2 SFAG'!AR40</f>
        <v>50397451</v>
      </c>
      <c r="D40" s="106">
        <f>'E.5 Contingency'!AR40</f>
        <v>0</v>
      </c>
      <c r="E40" s="106">
        <f>'E.3 MOE in TANF'!AR40</f>
        <v>57298937</v>
      </c>
      <c r="F40" s="106">
        <f>'E.4 MOE SSP'!AR40</f>
        <v>0</v>
      </c>
    </row>
    <row r="41" spans="1:6" x14ac:dyDescent="0.35">
      <c r="A41" s="107" t="s">
        <v>38</v>
      </c>
      <c r="B41" s="108">
        <f t="shared" si="1"/>
        <v>245738981</v>
      </c>
      <c r="C41" s="106">
        <f>'E.2 SFAG'!AR41</f>
        <v>154104729</v>
      </c>
      <c r="D41" s="106">
        <f>'E.5 Contingency'!AR41</f>
        <v>0</v>
      </c>
      <c r="E41" s="106">
        <f>'E.3 MOE in TANF'!AR41</f>
        <v>84923955</v>
      </c>
      <c r="F41" s="106">
        <f>'E.4 MOE SSP'!AR41</f>
        <v>6710297</v>
      </c>
    </row>
    <row r="42" spans="1:6" x14ac:dyDescent="0.35">
      <c r="A42" s="107" t="s">
        <v>39</v>
      </c>
      <c r="B42" s="108">
        <f t="shared" si="1"/>
        <v>919898515</v>
      </c>
      <c r="C42" s="106">
        <f>'E.2 SFAG'!AR42</f>
        <v>499531524</v>
      </c>
      <c r="D42" s="106">
        <f>'E.5 Contingency'!AR42</f>
        <v>0</v>
      </c>
      <c r="E42" s="106">
        <f>'E.3 MOE in TANF'!AR42</f>
        <v>420366991</v>
      </c>
      <c r="F42" s="106">
        <f>'E.4 MOE SSP'!AR42</f>
        <v>0</v>
      </c>
    </row>
    <row r="43" spans="1:6" x14ac:dyDescent="0.35">
      <c r="A43" s="107" t="s">
        <v>40</v>
      </c>
      <c r="B43" s="108">
        <f t="shared" si="1"/>
        <v>150330011</v>
      </c>
      <c r="C43" s="106">
        <f>'E.2 SFAG'!AR43</f>
        <v>78963423</v>
      </c>
      <c r="D43" s="106">
        <f>'E.5 Contingency'!AR43</f>
        <v>0</v>
      </c>
      <c r="E43" s="106">
        <f>'E.3 MOE in TANF'!AR43</f>
        <v>10714253</v>
      </c>
      <c r="F43" s="106">
        <f>'E.4 MOE SSP'!AR43</f>
        <v>60652335</v>
      </c>
    </row>
    <row r="44" spans="1:6" x14ac:dyDescent="0.35">
      <c r="A44" s="107" t="s">
        <v>41</v>
      </c>
      <c r="B44" s="108">
        <f t="shared" si="1"/>
        <v>166056933</v>
      </c>
      <c r="C44" s="106">
        <f>'E.2 SFAG'!AR44</f>
        <v>99637930</v>
      </c>
      <c r="D44" s="106">
        <f>'E.5 Contingency'!AR44</f>
        <v>11869657</v>
      </c>
      <c r="E44" s="106">
        <f>'E.3 MOE in TANF'!AR44</f>
        <v>54549346</v>
      </c>
      <c r="F44" s="106">
        <f>'E.4 MOE SSP'!AR44</f>
        <v>0</v>
      </c>
    </row>
    <row r="45" spans="1:6" x14ac:dyDescent="0.35">
      <c r="A45" s="107" t="s">
        <v>42</v>
      </c>
      <c r="B45" s="108">
        <f t="shared" si="1"/>
        <v>26816538</v>
      </c>
      <c r="C45" s="106">
        <f>'E.2 SFAG'!AR45</f>
        <v>18276538</v>
      </c>
      <c r="D45" s="106">
        <f>'E.5 Contingency'!AR45</f>
        <v>0</v>
      </c>
      <c r="E45" s="106">
        <f>'E.3 MOE in TANF'!AR45</f>
        <v>8540000</v>
      </c>
      <c r="F45" s="106">
        <f>'E.4 MOE SSP'!AR45</f>
        <v>0</v>
      </c>
    </row>
    <row r="46" spans="1:6" x14ac:dyDescent="0.35">
      <c r="A46" s="107" t="s">
        <v>43</v>
      </c>
      <c r="B46" s="108">
        <f t="shared" si="1"/>
        <v>164787671</v>
      </c>
      <c r="C46" s="106">
        <f>'E.2 SFAG'!AR46</f>
        <v>74538617</v>
      </c>
      <c r="D46" s="106">
        <f>'E.5 Contingency'!AR46</f>
        <v>0</v>
      </c>
      <c r="E46" s="106">
        <f>'E.3 MOE in TANF'!AR46</f>
        <v>90249054</v>
      </c>
      <c r="F46" s="106">
        <f>'E.4 MOE SSP'!AR46</f>
        <v>0</v>
      </c>
    </row>
    <row r="47" spans="1:6" x14ac:dyDescent="0.35">
      <c r="A47" s="107" t="s">
        <v>44</v>
      </c>
      <c r="B47" s="108">
        <f t="shared" si="1"/>
        <v>952543602</v>
      </c>
      <c r="C47" s="106">
        <f>'E.2 SFAG'!AR47</f>
        <v>508393843</v>
      </c>
      <c r="D47" s="106">
        <f>'E.5 Contingency'!AR47</f>
        <v>57735591</v>
      </c>
      <c r="E47" s="106">
        <f>'E.3 MOE in TANF'!AR47</f>
        <v>386414168</v>
      </c>
      <c r="F47" s="106">
        <f>'E.4 MOE SSP'!AR47</f>
        <v>0</v>
      </c>
    </row>
    <row r="48" spans="1:6" x14ac:dyDescent="0.35">
      <c r="A48" s="107" t="s">
        <v>45</v>
      </c>
      <c r="B48" s="108">
        <f t="shared" si="1"/>
        <v>74077504</v>
      </c>
      <c r="C48" s="106">
        <f>'E.2 SFAG'!AR48</f>
        <v>49189798</v>
      </c>
      <c r="D48" s="106">
        <f>'E.5 Contingency'!AR48</f>
        <v>0</v>
      </c>
      <c r="E48" s="106">
        <f>'E.3 MOE in TANF'!AR48</f>
        <v>24887706</v>
      </c>
      <c r="F48" s="106">
        <f>'E.4 MOE SSP'!AR48</f>
        <v>0</v>
      </c>
    </row>
    <row r="49" spans="1:6" x14ac:dyDescent="0.35">
      <c r="A49" s="107" t="s">
        <v>46</v>
      </c>
      <c r="B49" s="108">
        <f t="shared" si="1"/>
        <v>80790997</v>
      </c>
      <c r="C49" s="106">
        <f>'E.2 SFAG'!AR49</f>
        <v>33253149</v>
      </c>
      <c r="D49" s="106">
        <f>'E.5 Contingency'!AR49</f>
        <v>0</v>
      </c>
      <c r="E49" s="106">
        <f>'E.3 MOE in TANF'!AR49</f>
        <v>23448792</v>
      </c>
      <c r="F49" s="106">
        <f>'E.4 MOE SSP'!AR49</f>
        <v>24089056</v>
      </c>
    </row>
    <row r="50" spans="1:6" x14ac:dyDescent="0.35">
      <c r="A50" s="107" t="s">
        <v>47</v>
      </c>
      <c r="B50" s="108">
        <f t="shared" si="1"/>
        <v>267580681</v>
      </c>
      <c r="C50" s="106">
        <f>'E.2 SFAG'!AR50</f>
        <v>132477149</v>
      </c>
      <c r="D50" s="106">
        <f>'E.5 Contingency'!AR50</f>
        <v>0</v>
      </c>
      <c r="E50" s="106">
        <f>'E.3 MOE in TANF'!AR50</f>
        <v>135103532</v>
      </c>
      <c r="F50" s="106">
        <f>'E.4 MOE SSP'!AR50</f>
        <v>0</v>
      </c>
    </row>
    <row r="51" spans="1:6" x14ac:dyDescent="0.35">
      <c r="A51" s="107" t="s">
        <v>48</v>
      </c>
      <c r="B51" s="108">
        <f t="shared" si="1"/>
        <v>943092749</v>
      </c>
      <c r="C51" s="106">
        <f>'E.2 SFAG'!AR51</f>
        <v>245870349</v>
      </c>
      <c r="D51" s="106">
        <f>'E.5 Contingency'!AR51</f>
        <v>45148014</v>
      </c>
      <c r="E51" s="106">
        <f>'E.3 MOE in TANF'!AR51</f>
        <v>633077894</v>
      </c>
      <c r="F51" s="106">
        <f>'E.4 MOE SSP'!AR51</f>
        <v>18996492</v>
      </c>
    </row>
    <row r="52" spans="1:6" x14ac:dyDescent="0.35">
      <c r="A52" s="107" t="s">
        <v>49</v>
      </c>
      <c r="B52" s="108">
        <f t="shared" si="1"/>
        <v>133547439</v>
      </c>
      <c r="C52" s="106">
        <f>'E.2 SFAG'!AR52</f>
        <v>99100995</v>
      </c>
      <c r="D52" s="106">
        <f>'E.5 Contingency'!AR52</f>
        <v>0</v>
      </c>
      <c r="E52" s="106">
        <f>'E.3 MOE in TANF'!AR52</f>
        <v>34446444</v>
      </c>
      <c r="F52" s="106">
        <f>'E.4 MOE SSP'!AR52</f>
        <v>0</v>
      </c>
    </row>
    <row r="53" spans="1:6" x14ac:dyDescent="0.35">
      <c r="A53" s="107" t="s">
        <v>50</v>
      </c>
      <c r="B53" s="108">
        <f t="shared" si="1"/>
        <v>488967691</v>
      </c>
      <c r="C53" s="106">
        <f>'E.2 SFAG'!AR53</f>
        <v>217153785</v>
      </c>
      <c r="D53" s="106">
        <f>'E.5 Contingency'!AR53</f>
        <v>0</v>
      </c>
      <c r="E53" s="106">
        <f>'E.3 MOE in TANF'!AR53</f>
        <v>271439306</v>
      </c>
      <c r="F53" s="106">
        <f>'E.4 MOE SSP'!AR53</f>
        <v>374600</v>
      </c>
    </row>
    <row r="54" spans="1:6" x14ac:dyDescent="0.35">
      <c r="A54" s="107" t="s">
        <v>51</v>
      </c>
      <c r="B54" s="108">
        <f t="shared" si="1"/>
        <v>29493726</v>
      </c>
      <c r="C54" s="106">
        <f>'E.2 SFAG'!AR54</f>
        <v>19830985</v>
      </c>
      <c r="D54" s="106">
        <f>'E.5 Contingency'!AR54</f>
        <v>0</v>
      </c>
      <c r="E54" s="106">
        <f>'E.3 MOE in TANF'!AR54</f>
        <v>9662741</v>
      </c>
      <c r="F54" s="106">
        <f>'E.4 MOE SSP'!AR54</f>
        <v>0</v>
      </c>
    </row>
    <row r="55" spans="1:6" x14ac:dyDescent="0.35">
      <c r="B55" s="12"/>
      <c r="C55" s="12"/>
      <c r="D55" s="12"/>
      <c r="E55" s="12"/>
      <c r="F55" s="12"/>
    </row>
    <row r="56" spans="1:6" x14ac:dyDescent="0.35">
      <c r="B56" s="12"/>
      <c r="C56" s="12"/>
      <c r="D56" s="12"/>
      <c r="E56" s="12"/>
      <c r="F56" s="12"/>
    </row>
  </sheetData>
  <pageMargins left="0.25" right="0.25" top="0.75" bottom="0.75" header="0.3" footer="0.3"/>
  <pageSetup scale="84" orientation="portrait" r:id="rId1"/>
  <headerFooter>
    <oddFooter>Page &amp;P of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8">
    <tabColor theme="9" tint="0.39997558519241921"/>
  </sheetPr>
  <dimension ref="A1:AY56"/>
  <sheetViews>
    <sheetView topLeftCell="AI1" zoomScaleNormal="100" workbookViewId="0">
      <selection activeCell="AR26" sqref="AR26"/>
    </sheetView>
  </sheetViews>
  <sheetFormatPr defaultColWidth="9.1796875" defaultRowHeight="14.5" x14ac:dyDescent="0.35"/>
  <cols>
    <col min="1" max="1" width="20.7265625" style="37" customWidth="1"/>
    <col min="2" max="7" width="18.7265625" style="37" customWidth="1"/>
    <col min="8" max="8" width="20.26953125" style="37" customWidth="1"/>
    <col min="9" max="9" width="20.7265625" style="37" customWidth="1"/>
    <col min="10" max="12" width="18.7265625" style="37" customWidth="1"/>
    <col min="13" max="13" width="20.7265625" style="37" customWidth="1"/>
    <col min="14" max="14" width="18.7265625" style="37" customWidth="1"/>
    <col min="15" max="17" width="17.7265625" style="37" customWidth="1"/>
    <col min="18" max="42" width="18.7265625" style="37" customWidth="1"/>
    <col min="43" max="43" width="16.7265625" style="37" customWidth="1"/>
    <col min="44" max="46" width="18.7265625" style="37" customWidth="1"/>
    <col min="47" max="47" width="17.26953125" style="37" customWidth="1"/>
    <col min="48" max="16384" width="9.1796875" style="37"/>
  </cols>
  <sheetData>
    <row r="1" spans="1:51" ht="15.5" x14ac:dyDescent="0.35">
      <c r="A1" s="128" t="s">
        <v>217</v>
      </c>
      <c r="C1" s="129"/>
      <c r="D1" s="129"/>
      <c r="E1" s="127"/>
      <c r="F1" s="127"/>
      <c r="AR1" s="130"/>
    </row>
    <row r="2" spans="1:51" s="222" customFormat="1" ht="51" customHeight="1" x14ac:dyDescent="0.35">
      <c r="A2" s="181" t="s">
        <v>0</v>
      </c>
      <c r="B2" s="229" t="s">
        <v>310</v>
      </c>
      <c r="C2" s="229" t="s">
        <v>311</v>
      </c>
      <c r="D2" s="229" t="s">
        <v>312</v>
      </c>
      <c r="E2" s="229" t="s">
        <v>313</v>
      </c>
      <c r="F2" s="229" t="s">
        <v>314</v>
      </c>
      <c r="G2" s="229" t="s">
        <v>315</v>
      </c>
      <c r="H2" s="87" t="s">
        <v>316</v>
      </c>
      <c r="I2" s="87" t="s">
        <v>317</v>
      </c>
      <c r="J2" s="229" t="s">
        <v>318</v>
      </c>
      <c r="K2" s="87" t="s">
        <v>319</v>
      </c>
      <c r="L2" s="87" t="s">
        <v>320</v>
      </c>
      <c r="M2" s="87" t="s">
        <v>368</v>
      </c>
      <c r="N2" s="229" t="s">
        <v>322</v>
      </c>
      <c r="O2" s="87" t="s">
        <v>323</v>
      </c>
      <c r="P2" s="87" t="s">
        <v>324</v>
      </c>
      <c r="Q2" s="87" t="s">
        <v>367</v>
      </c>
      <c r="R2" s="229" t="s">
        <v>326</v>
      </c>
      <c r="S2" s="87" t="s">
        <v>327</v>
      </c>
      <c r="T2" s="87" t="s">
        <v>328</v>
      </c>
      <c r="U2" s="87" t="s">
        <v>329</v>
      </c>
      <c r="V2" s="229" t="s">
        <v>330</v>
      </c>
      <c r="W2" s="229" t="s">
        <v>331</v>
      </c>
      <c r="X2" s="87" t="s">
        <v>332</v>
      </c>
      <c r="Y2" s="87" t="s">
        <v>333</v>
      </c>
      <c r="Z2" s="229" t="s">
        <v>334</v>
      </c>
      <c r="AA2" s="229" t="s">
        <v>335</v>
      </c>
      <c r="AB2" s="229" t="s">
        <v>336</v>
      </c>
      <c r="AC2" s="229" t="s">
        <v>337</v>
      </c>
      <c r="AD2" s="229" t="s">
        <v>338</v>
      </c>
      <c r="AE2" s="229" t="s">
        <v>339</v>
      </c>
      <c r="AF2" s="229" t="s">
        <v>340</v>
      </c>
      <c r="AG2" s="229" t="s">
        <v>341</v>
      </c>
      <c r="AH2" s="229" t="s">
        <v>342</v>
      </c>
      <c r="AI2" s="87" t="s">
        <v>343</v>
      </c>
      <c r="AJ2" s="87" t="s">
        <v>344</v>
      </c>
      <c r="AK2" s="87" t="s">
        <v>345</v>
      </c>
      <c r="AL2" s="229" t="s">
        <v>346</v>
      </c>
      <c r="AM2" s="229" t="s">
        <v>347</v>
      </c>
      <c r="AN2" s="87" t="s">
        <v>348</v>
      </c>
      <c r="AO2" s="87" t="s">
        <v>349</v>
      </c>
      <c r="AP2" s="87" t="s">
        <v>350</v>
      </c>
      <c r="AQ2" s="229" t="s">
        <v>351</v>
      </c>
      <c r="AR2" s="229" t="s">
        <v>352</v>
      </c>
      <c r="AS2" s="229" t="s">
        <v>353</v>
      </c>
      <c r="AT2" s="229" t="s">
        <v>354</v>
      </c>
    </row>
    <row r="3" spans="1:51" x14ac:dyDescent="0.35">
      <c r="A3" s="14" t="s">
        <v>52</v>
      </c>
      <c r="B3" s="54">
        <v>16225376759</v>
      </c>
      <c r="C3" s="54">
        <v>1437249630</v>
      </c>
      <c r="D3" s="54">
        <v>1130955451</v>
      </c>
      <c r="E3" s="54">
        <v>13657171678</v>
      </c>
      <c r="F3" s="54">
        <v>5788610480</v>
      </c>
      <c r="G3" s="54">
        <v>2859819356</v>
      </c>
      <c r="H3" s="54">
        <v>2533377119</v>
      </c>
      <c r="I3" s="54">
        <v>326442237</v>
      </c>
      <c r="J3" s="54">
        <v>640721591</v>
      </c>
      <c r="K3" s="54">
        <v>330517214</v>
      </c>
      <c r="L3" s="54">
        <v>25885126</v>
      </c>
      <c r="M3" s="54">
        <v>284319251</v>
      </c>
      <c r="N3" s="54">
        <v>593559671</v>
      </c>
      <c r="O3" s="54">
        <v>454934482</v>
      </c>
      <c r="P3" s="54">
        <v>64397878</v>
      </c>
      <c r="Q3" s="54">
        <v>74227311</v>
      </c>
      <c r="R3" s="54">
        <v>2649634980</v>
      </c>
      <c r="S3" s="54">
        <v>100485923</v>
      </c>
      <c r="T3" s="54">
        <v>1309006688</v>
      </c>
      <c r="U3" s="54">
        <v>1240142369</v>
      </c>
      <c r="V3" s="54">
        <v>334695384</v>
      </c>
      <c r="W3" s="54">
        <v>1397951007</v>
      </c>
      <c r="X3" s="54">
        <v>1316621607</v>
      </c>
      <c r="Y3" s="54">
        <v>81329400</v>
      </c>
      <c r="Z3" s="54">
        <v>1412398</v>
      </c>
      <c r="AA3" s="54">
        <v>278230819</v>
      </c>
      <c r="AB3" s="54">
        <v>0</v>
      </c>
      <c r="AC3" s="54">
        <v>309111960</v>
      </c>
      <c r="AD3" s="54">
        <v>194694193</v>
      </c>
      <c r="AE3" s="54">
        <v>232883779</v>
      </c>
      <c r="AF3" s="54">
        <v>129118818</v>
      </c>
      <c r="AG3" s="54">
        <v>113578326</v>
      </c>
      <c r="AH3" s="54">
        <v>1195290223</v>
      </c>
      <c r="AI3" s="54">
        <v>617949786</v>
      </c>
      <c r="AJ3" s="54">
        <v>10741312</v>
      </c>
      <c r="AK3" s="54">
        <v>566599125</v>
      </c>
      <c r="AL3" s="54">
        <v>106972630</v>
      </c>
      <c r="AM3" s="54">
        <v>2337271812</v>
      </c>
      <c r="AN3" s="54">
        <v>1302029848</v>
      </c>
      <c r="AO3" s="54">
        <v>835831354</v>
      </c>
      <c r="AP3" s="54">
        <v>199410610</v>
      </c>
      <c r="AQ3" s="54">
        <v>25380905</v>
      </c>
      <c r="AR3" s="54">
        <v>13400327852</v>
      </c>
      <c r="AS3" s="54">
        <v>890053757</v>
      </c>
      <c r="AT3" s="54">
        <v>5155607607</v>
      </c>
      <c r="AU3" s="12"/>
      <c r="AV3" s="222"/>
      <c r="AW3" s="222"/>
      <c r="AX3" s="222"/>
      <c r="AY3" s="222"/>
    </row>
    <row r="4" spans="1:51" x14ac:dyDescent="0.35">
      <c r="A4" s="102" t="s">
        <v>1</v>
      </c>
      <c r="B4" s="54">
        <v>93007267</v>
      </c>
      <c r="C4" s="54">
        <v>18601453</v>
      </c>
      <c r="D4" s="54">
        <v>9300725</v>
      </c>
      <c r="E4" s="54">
        <v>65105089</v>
      </c>
      <c r="F4" s="54">
        <v>112697101</v>
      </c>
      <c r="G4" s="54">
        <v>5298690</v>
      </c>
      <c r="H4" s="54">
        <v>5298690</v>
      </c>
      <c r="I4" s="54">
        <v>0</v>
      </c>
      <c r="J4" s="54">
        <v>8226120</v>
      </c>
      <c r="K4" s="54">
        <v>0</v>
      </c>
      <c r="L4" s="54">
        <v>0</v>
      </c>
      <c r="M4" s="54">
        <v>8226120</v>
      </c>
      <c r="N4" s="54">
        <v>0</v>
      </c>
      <c r="O4" s="54">
        <v>0</v>
      </c>
      <c r="P4" s="54">
        <v>0</v>
      </c>
      <c r="Q4" s="54">
        <v>0</v>
      </c>
      <c r="R4" s="54">
        <v>6802358</v>
      </c>
      <c r="S4" s="54">
        <v>4566100</v>
      </c>
      <c r="T4" s="54">
        <v>321183</v>
      </c>
      <c r="U4" s="54">
        <v>1915075</v>
      </c>
      <c r="V4" s="54">
        <v>886163</v>
      </c>
      <c r="W4" s="54">
        <v>0</v>
      </c>
      <c r="X4" s="54">
        <v>0</v>
      </c>
      <c r="Y4" s="54">
        <v>0</v>
      </c>
      <c r="Z4" s="54">
        <v>0</v>
      </c>
      <c r="AA4" s="54">
        <v>0</v>
      </c>
      <c r="AB4" s="54">
        <v>0</v>
      </c>
      <c r="AC4" s="54">
        <v>15964194</v>
      </c>
      <c r="AD4" s="54">
        <v>674642</v>
      </c>
      <c r="AE4" s="54">
        <v>1242346</v>
      </c>
      <c r="AF4" s="54">
        <v>1449516</v>
      </c>
      <c r="AG4" s="54">
        <v>3656160</v>
      </c>
      <c r="AH4" s="54">
        <v>4406359</v>
      </c>
      <c r="AI4" s="54">
        <v>4406359</v>
      </c>
      <c r="AJ4" s="54">
        <v>0</v>
      </c>
      <c r="AK4" s="54">
        <v>0</v>
      </c>
      <c r="AL4" s="54">
        <v>1879249</v>
      </c>
      <c r="AM4" s="54">
        <v>25931741</v>
      </c>
      <c r="AN4" s="54">
        <v>13269965</v>
      </c>
      <c r="AO4" s="54">
        <v>11695156</v>
      </c>
      <c r="AP4" s="54">
        <v>966620</v>
      </c>
      <c r="AQ4" s="54">
        <v>0</v>
      </c>
      <c r="AR4" s="54">
        <v>76417538</v>
      </c>
      <c r="AS4" s="54">
        <v>5000000</v>
      </c>
      <c r="AT4" s="54">
        <v>96384652</v>
      </c>
      <c r="AU4" s="12"/>
      <c r="AV4" s="222"/>
      <c r="AW4" s="222"/>
      <c r="AX4" s="222"/>
      <c r="AY4" s="222"/>
    </row>
    <row r="5" spans="1:51" x14ac:dyDescent="0.35">
      <c r="A5" s="102" t="s">
        <v>2</v>
      </c>
      <c r="B5" s="54">
        <v>44397466</v>
      </c>
      <c r="C5" s="54">
        <v>8879493</v>
      </c>
      <c r="D5" s="54">
        <v>4439747</v>
      </c>
      <c r="E5" s="54">
        <v>31078226</v>
      </c>
      <c r="F5" s="54">
        <v>32360414</v>
      </c>
      <c r="G5" s="54">
        <v>21019368</v>
      </c>
      <c r="H5" s="54">
        <v>21019368</v>
      </c>
      <c r="I5" s="54">
        <v>0</v>
      </c>
      <c r="J5" s="54">
        <v>0</v>
      </c>
      <c r="K5" s="54">
        <v>0</v>
      </c>
      <c r="L5" s="54">
        <v>0</v>
      </c>
      <c r="M5" s="54">
        <v>0</v>
      </c>
      <c r="N5" s="54">
        <v>0</v>
      </c>
      <c r="O5" s="54">
        <v>0</v>
      </c>
      <c r="P5" s="54">
        <v>0</v>
      </c>
      <c r="Q5" s="54">
        <v>0</v>
      </c>
      <c r="R5" s="54">
        <v>12072720</v>
      </c>
      <c r="S5" s="54">
        <v>0</v>
      </c>
      <c r="T5" s="54">
        <v>3020710</v>
      </c>
      <c r="U5" s="54">
        <v>9052010</v>
      </c>
      <c r="V5" s="54">
        <v>215038</v>
      </c>
      <c r="W5" s="54">
        <v>1543618</v>
      </c>
      <c r="X5" s="54">
        <v>1543618</v>
      </c>
      <c r="Y5" s="54">
        <v>0</v>
      </c>
      <c r="Z5" s="54">
        <v>0</v>
      </c>
      <c r="AA5" s="54">
        <v>0</v>
      </c>
      <c r="AB5" s="54">
        <v>0</v>
      </c>
      <c r="AC5" s="54">
        <v>28547</v>
      </c>
      <c r="AD5" s="54">
        <v>1199</v>
      </c>
      <c r="AE5" s="54">
        <v>1759016</v>
      </c>
      <c r="AF5" s="54">
        <v>0</v>
      </c>
      <c r="AG5" s="54">
        <v>0</v>
      </c>
      <c r="AH5" s="54">
        <v>0</v>
      </c>
      <c r="AI5" s="54">
        <v>0</v>
      </c>
      <c r="AJ5" s="54">
        <v>0</v>
      </c>
      <c r="AK5" s="54">
        <v>0</v>
      </c>
      <c r="AL5" s="54">
        <v>0</v>
      </c>
      <c r="AM5" s="54">
        <v>5212293</v>
      </c>
      <c r="AN5" s="54">
        <v>4908845</v>
      </c>
      <c r="AO5" s="54">
        <v>0</v>
      </c>
      <c r="AP5" s="54">
        <v>303448</v>
      </c>
      <c r="AQ5" s="54">
        <v>0</v>
      </c>
      <c r="AR5" s="54">
        <v>41851799</v>
      </c>
      <c r="AS5" s="54">
        <v>3822950</v>
      </c>
      <c r="AT5" s="54">
        <v>17832963</v>
      </c>
      <c r="AU5" s="12"/>
      <c r="AV5" s="222"/>
      <c r="AW5" s="222"/>
      <c r="AX5" s="222"/>
      <c r="AY5" s="222"/>
    </row>
    <row r="6" spans="1:51" x14ac:dyDescent="0.35">
      <c r="A6" s="102" t="s">
        <v>3</v>
      </c>
      <c r="B6" s="54">
        <v>199407313</v>
      </c>
      <c r="C6" s="54">
        <v>0</v>
      </c>
      <c r="D6" s="54">
        <v>19940731</v>
      </c>
      <c r="E6" s="54">
        <v>179466582</v>
      </c>
      <c r="F6" s="54">
        <v>43076910</v>
      </c>
      <c r="G6" s="54">
        <v>28271408</v>
      </c>
      <c r="H6" s="54">
        <v>375622</v>
      </c>
      <c r="I6" s="54">
        <v>27895786</v>
      </c>
      <c r="J6" s="54">
        <v>13198512</v>
      </c>
      <c r="K6" s="54">
        <v>13198512</v>
      </c>
      <c r="L6" s="54">
        <v>0</v>
      </c>
      <c r="M6" s="54">
        <v>0</v>
      </c>
      <c r="N6" s="54">
        <v>0</v>
      </c>
      <c r="O6" s="54">
        <v>0</v>
      </c>
      <c r="P6" s="54">
        <v>0</v>
      </c>
      <c r="Q6" s="54">
        <v>0</v>
      </c>
      <c r="R6" s="54">
        <v>564997</v>
      </c>
      <c r="S6" s="54">
        <v>0</v>
      </c>
      <c r="T6" s="54">
        <v>271257</v>
      </c>
      <c r="U6" s="54">
        <v>293740</v>
      </c>
      <c r="V6" s="54">
        <v>7844434</v>
      </c>
      <c r="W6" s="54">
        <v>0</v>
      </c>
      <c r="X6" s="54">
        <v>0</v>
      </c>
      <c r="Y6" s="54">
        <v>0</v>
      </c>
      <c r="Z6" s="54">
        <v>0</v>
      </c>
      <c r="AA6" s="54">
        <v>0</v>
      </c>
      <c r="AB6" s="54">
        <v>0</v>
      </c>
      <c r="AC6" s="54">
        <v>5749292</v>
      </c>
      <c r="AD6" s="54">
        <v>6972015</v>
      </c>
      <c r="AE6" s="54">
        <v>0</v>
      </c>
      <c r="AF6" s="54">
        <v>0</v>
      </c>
      <c r="AG6" s="54">
        <v>0</v>
      </c>
      <c r="AH6" s="54">
        <v>101577437</v>
      </c>
      <c r="AI6" s="54">
        <v>44917837</v>
      </c>
      <c r="AJ6" s="54">
        <v>0</v>
      </c>
      <c r="AK6" s="54">
        <v>56659600</v>
      </c>
      <c r="AL6" s="54">
        <v>0</v>
      </c>
      <c r="AM6" s="54">
        <v>19579748</v>
      </c>
      <c r="AN6" s="54">
        <v>10942462</v>
      </c>
      <c r="AO6" s="54">
        <v>4202497</v>
      </c>
      <c r="AP6" s="54">
        <v>4434789</v>
      </c>
      <c r="AQ6" s="54">
        <v>0</v>
      </c>
      <c r="AR6" s="54">
        <v>183757843</v>
      </c>
      <c r="AS6" s="54">
        <v>0</v>
      </c>
      <c r="AT6" s="54">
        <v>38785649</v>
      </c>
      <c r="AU6" s="12"/>
      <c r="AV6" s="222"/>
      <c r="AW6" s="222"/>
      <c r="AX6" s="222"/>
      <c r="AY6" s="222"/>
    </row>
    <row r="7" spans="1:51" x14ac:dyDescent="0.35">
      <c r="A7" s="102" t="s">
        <v>4</v>
      </c>
      <c r="B7" s="54">
        <v>56545640</v>
      </c>
      <c r="C7" s="54">
        <v>0</v>
      </c>
      <c r="D7" s="54">
        <v>0</v>
      </c>
      <c r="E7" s="54">
        <v>56545640</v>
      </c>
      <c r="F7" s="54">
        <v>90163166</v>
      </c>
      <c r="G7" s="54">
        <v>4256954</v>
      </c>
      <c r="H7" s="54">
        <v>4256954</v>
      </c>
      <c r="I7" s="54">
        <v>0</v>
      </c>
      <c r="J7" s="54">
        <v>0</v>
      </c>
      <c r="K7" s="54">
        <v>0</v>
      </c>
      <c r="L7" s="54">
        <v>0</v>
      </c>
      <c r="M7" s="54">
        <v>0</v>
      </c>
      <c r="N7" s="54">
        <v>5864490</v>
      </c>
      <c r="O7" s="54">
        <v>0</v>
      </c>
      <c r="P7" s="54">
        <v>0</v>
      </c>
      <c r="Q7" s="54">
        <v>5864490</v>
      </c>
      <c r="R7" s="54">
        <v>11701542</v>
      </c>
      <c r="S7" s="54">
        <v>12076</v>
      </c>
      <c r="T7" s="54">
        <v>4087012</v>
      </c>
      <c r="U7" s="54">
        <v>7602454</v>
      </c>
      <c r="V7" s="54">
        <v>813170</v>
      </c>
      <c r="W7" s="54">
        <v>3027306</v>
      </c>
      <c r="X7" s="54">
        <v>3027306</v>
      </c>
      <c r="Y7" s="54">
        <v>0</v>
      </c>
      <c r="Z7" s="54">
        <v>0</v>
      </c>
      <c r="AA7" s="54">
        <v>0</v>
      </c>
      <c r="AB7" s="54">
        <v>0</v>
      </c>
      <c r="AC7" s="54">
        <v>0</v>
      </c>
      <c r="AD7" s="54">
        <v>0</v>
      </c>
      <c r="AE7" s="54">
        <v>1509380</v>
      </c>
      <c r="AF7" s="54">
        <v>2383684</v>
      </c>
      <c r="AG7" s="54">
        <v>6144196</v>
      </c>
      <c r="AH7" s="54">
        <v>913373</v>
      </c>
      <c r="AI7" s="54">
        <v>913373</v>
      </c>
      <c r="AJ7" s="54">
        <v>0</v>
      </c>
      <c r="AK7" s="54">
        <v>0</v>
      </c>
      <c r="AL7" s="54">
        <v>0</v>
      </c>
      <c r="AM7" s="54">
        <v>10916450</v>
      </c>
      <c r="AN7" s="54">
        <v>8452822</v>
      </c>
      <c r="AO7" s="54">
        <v>48071</v>
      </c>
      <c r="AP7" s="54">
        <v>2415557</v>
      </c>
      <c r="AQ7" s="54">
        <v>0</v>
      </c>
      <c r="AR7" s="54">
        <v>47530545</v>
      </c>
      <c r="AS7" s="54">
        <v>42772442</v>
      </c>
      <c r="AT7" s="54">
        <v>56405819</v>
      </c>
      <c r="AU7" s="12"/>
      <c r="AV7" s="222"/>
      <c r="AW7" s="222"/>
      <c r="AX7" s="222"/>
      <c r="AY7" s="222"/>
    </row>
    <row r="8" spans="1:51" x14ac:dyDescent="0.35">
      <c r="A8" s="102" t="s">
        <v>5</v>
      </c>
      <c r="B8" s="54">
        <v>3634299375</v>
      </c>
      <c r="C8" s="54">
        <v>0</v>
      </c>
      <c r="D8" s="54">
        <v>357805368</v>
      </c>
      <c r="E8" s="54">
        <v>3276494007</v>
      </c>
      <c r="F8" s="54">
        <v>259283431</v>
      </c>
      <c r="G8" s="54">
        <v>654463670</v>
      </c>
      <c r="H8" s="54">
        <v>631549442</v>
      </c>
      <c r="I8" s="54">
        <v>22914228</v>
      </c>
      <c r="J8" s="54">
        <v>261118737</v>
      </c>
      <c r="K8" s="54">
        <v>0</v>
      </c>
      <c r="L8" s="54">
        <v>0</v>
      </c>
      <c r="M8" s="54">
        <v>261118737</v>
      </c>
      <c r="N8" s="54">
        <v>0</v>
      </c>
      <c r="O8" s="54">
        <v>0</v>
      </c>
      <c r="P8" s="54">
        <v>0</v>
      </c>
      <c r="Q8" s="54">
        <v>0</v>
      </c>
      <c r="R8" s="54">
        <v>1519097185</v>
      </c>
      <c r="S8" s="54">
        <v>13739325</v>
      </c>
      <c r="T8" s="54">
        <v>961685733</v>
      </c>
      <c r="U8" s="54">
        <v>543672127</v>
      </c>
      <c r="V8" s="54">
        <v>161874069</v>
      </c>
      <c r="W8" s="54">
        <v>147783008</v>
      </c>
      <c r="X8" s="54">
        <v>147783008</v>
      </c>
      <c r="Y8" s="54">
        <v>0</v>
      </c>
      <c r="Z8" s="54">
        <v>0</v>
      </c>
      <c r="AA8" s="54">
        <v>0</v>
      </c>
      <c r="AB8" s="54">
        <v>0</v>
      </c>
      <c r="AC8" s="54">
        <v>153558</v>
      </c>
      <c r="AD8" s="54">
        <v>36288408</v>
      </c>
      <c r="AE8" s="54">
        <v>0</v>
      </c>
      <c r="AF8" s="54">
        <v>14965281</v>
      </c>
      <c r="AG8" s="54">
        <v>0</v>
      </c>
      <c r="AH8" s="54">
        <v>0</v>
      </c>
      <c r="AI8" s="54">
        <v>0</v>
      </c>
      <c r="AJ8" s="54">
        <v>0</v>
      </c>
      <c r="AK8" s="54">
        <v>0</v>
      </c>
      <c r="AL8" s="54">
        <v>27022931</v>
      </c>
      <c r="AM8" s="54">
        <v>612150170</v>
      </c>
      <c r="AN8" s="54">
        <v>334004030</v>
      </c>
      <c r="AO8" s="54">
        <v>195688900</v>
      </c>
      <c r="AP8" s="54">
        <v>82457240</v>
      </c>
      <c r="AQ8" s="54">
        <v>0</v>
      </c>
      <c r="AR8" s="54">
        <v>3434917017</v>
      </c>
      <c r="AS8" s="54">
        <v>100860421</v>
      </c>
      <c r="AT8" s="54">
        <v>0</v>
      </c>
      <c r="AU8" s="12"/>
      <c r="AV8" s="222"/>
      <c r="AW8" s="222"/>
      <c r="AX8" s="222"/>
      <c r="AY8" s="222"/>
    </row>
    <row r="9" spans="1:51" x14ac:dyDescent="0.35">
      <c r="A9" s="102" t="s">
        <v>6</v>
      </c>
      <c r="B9" s="54">
        <v>135607703</v>
      </c>
      <c r="C9" s="54">
        <v>4147001</v>
      </c>
      <c r="D9" s="54">
        <v>1426107</v>
      </c>
      <c r="E9" s="54">
        <v>130034595</v>
      </c>
      <c r="F9" s="54">
        <v>103136387</v>
      </c>
      <c r="G9" s="54">
        <v>59437076</v>
      </c>
      <c r="H9" s="54">
        <v>59437076</v>
      </c>
      <c r="I9" s="54">
        <v>0</v>
      </c>
      <c r="J9" s="54">
        <v>0</v>
      </c>
      <c r="K9" s="54">
        <v>0</v>
      </c>
      <c r="L9" s="54">
        <v>0</v>
      </c>
      <c r="M9" s="54">
        <v>0</v>
      </c>
      <c r="N9" s="54">
        <v>0</v>
      </c>
      <c r="O9" s="54">
        <v>0</v>
      </c>
      <c r="P9" s="54">
        <v>0</v>
      </c>
      <c r="Q9" s="54">
        <v>0</v>
      </c>
      <c r="R9" s="54">
        <v>8260018</v>
      </c>
      <c r="S9" s="54">
        <v>3074352</v>
      </c>
      <c r="T9" s="54">
        <v>2243336</v>
      </c>
      <c r="U9" s="54">
        <v>2942330</v>
      </c>
      <c r="V9" s="54">
        <v>6874434</v>
      </c>
      <c r="W9" s="54">
        <v>581228</v>
      </c>
      <c r="X9" s="54">
        <v>477857</v>
      </c>
      <c r="Y9" s="54">
        <v>103371</v>
      </c>
      <c r="Z9" s="54">
        <v>38392</v>
      </c>
      <c r="AA9" s="54">
        <v>0</v>
      </c>
      <c r="AB9" s="54">
        <v>0</v>
      </c>
      <c r="AC9" s="54">
        <v>5823932</v>
      </c>
      <c r="AD9" s="54">
        <v>2817438</v>
      </c>
      <c r="AE9" s="54">
        <v>995131</v>
      </c>
      <c r="AF9" s="54">
        <v>513793</v>
      </c>
      <c r="AG9" s="54">
        <v>646661</v>
      </c>
      <c r="AH9" s="54">
        <v>7594684</v>
      </c>
      <c r="AI9" s="54">
        <v>358696</v>
      </c>
      <c r="AJ9" s="54">
        <v>21214</v>
      </c>
      <c r="AK9" s="54">
        <v>7214774</v>
      </c>
      <c r="AL9" s="54">
        <v>508500</v>
      </c>
      <c r="AM9" s="54">
        <v>51594145</v>
      </c>
      <c r="AN9" s="54">
        <v>16958139</v>
      </c>
      <c r="AO9" s="54">
        <v>32181907</v>
      </c>
      <c r="AP9" s="54">
        <v>2454099</v>
      </c>
      <c r="AQ9" s="54">
        <v>0</v>
      </c>
      <c r="AR9" s="54">
        <v>145685432</v>
      </c>
      <c r="AS9" s="54">
        <v>0</v>
      </c>
      <c r="AT9" s="54">
        <v>87485550</v>
      </c>
      <c r="AU9" s="12"/>
      <c r="AV9" s="222"/>
      <c r="AW9" s="222"/>
      <c r="AX9" s="222"/>
      <c r="AY9" s="222"/>
    </row>
    <row r="10" spans="1:51" x14ac:dyDescent="0.35">
      <c r="A10" s="102" t="s">
        <v>7</v>
      </c>
      <c r="B10" s="54">
        <v>265907706</v>
      </c>
      <c r="C10" s="54">
        <v>26678810</v>
      </c>
      <c r="D10" s="54">
        <v>0</v>
      </c>
      <c r="E10" s="54">
        <v>239228896</v>
      </c>
      <c r="F10" s="54">
        <v>0</v>
      </c>
      <c r="G10" s="54">
        <v>0</v>
      </c>
      <c r="H10" s="54">
        <v>0</v>
      </c>
      <c r="I10" s="54">
        <v>0</v>
      </c>
      <c r="J10" s="54">
        <v>0</v>
      </c>
      <c r="K10" s="54">
        <v>0</v>
      </c>
      <c r="L10" s="54">
        <v>0</v>
      </c>
      <c r="M10" s="54">
        <v>0</v>
      </c>
      <c r="N10" s="54">
        <v>18564842</v>
      </c>
      <c r="O10" s="54">
        <v>0</v>
      </c>
      <c r="P10" s="54">
        <v>0</v>
      </c>
      <c r="Q10" s="54">
        <v>18564842</v>
      </c>
      <c r="R10" s="54">
        <v>0</v>
      </c>
      <c r="S10" s="54">
        <v>0</v>
      </c>
      <c r="T10" s="54">
        <v>0</v>
      </c>
      <c r="U10" s="54">
        <v>0</v>
      </c>
      <c r="V10" s="54">
        <v>0</v>
      </c>
      <c r="W10" s="54">
        <v>0</v>
      </c>
      <c r="X10" s="54">
        <v>0</v>
      </c>
      <c r="Y10" s="54">
        <v>0</v>
      </c>
      <c r="Z10" s="54">
        <v>0</v>
      </c>
      <c r="AA10" s="54">
        <v>0</v>
      </c>
      <c r="AB10" s="54">
        <v>0</v>
      </c>
      <c r="AC10" s="54">
        <v>0</v>
      </c>
      <c r="AD10" s="54">
        <v>17465786</v>
      </c>
      <c r="AE10" s="54">
        <v>0</v>
      </c>
      <c r="AF10" s="54">
        <v>35233198</v>
      </c>
      <c r="AG10" s="54">
        <v>14306596</v>
      </c>
      <c r="AH10" s="54">
        <v>68389088</v>
      </c>
      <c r="AI10" s="54">
        <v>68389088</v>
      </c>
      <c r="AJ10" s="54">
        <v>0</v>
      </c>
      <c r="AK10" s="54">
        <v>0</v>
      </c>
      <c r="AL10" s="54">
        <v>0</v>
      </c>
      <c r="AM10" s="54">
        <v>85269386</v>
      </c>
      <c r="AN10" s="54">
        <v>15452747</v>
      </c>
      <c r="AO10" s="54">
        <v>69816639</v>
      </c>
      <c r="AP10" s="54">
        <v>0</v>
      </c>
      <c r="AQ10" s="54">
        <v>0</v>
      </c>
      <c r="AR10" s="54">
        <v>239228896</v>
      </c>
      <c r="AS10" s="54">
        <v>0</v>
      </c>
      <c r="AT10" s="54">
        <v>0</v>
      </c>
      <c r="AU10" s="12"/>
      <c r="AV10" s="222"/>
      <c r="AW10" s="222"/>
      <c r="AX10" s="222"/>
      <c r="AY10" s="222"/>
    </row>
    <row r="11" spans="1:51" x14ac:dyDescent="0.35">
      <c r="A11" s="102" t="s">
        <v>8</v>
      </c>
      <c r="B11" s="54">
        <v>32184421</v>
      </c>
      <c r="C11" s="54">
        <v>0</v>
      </c>
      <c r="D11" s="54">
        <v>0</v>
      </c>
      <c r="E11" s="54">
        <v>32184421</v>
      </c>
      <c r="F11" s="54">
        <v>32780880</v>
      </c>
      <c r="G11" s="54">
        <v>149647</v>
      </c>
      <c r="H11" s="54">
        <v>149647</v>
      </c>
      <c r="I11" s="54">
        <v>0</v>
      </c>
      <c r="J11" s="54">
        <v>0</v>
      </c>
      <c r="K11" s="54">
        <v>0</v>
      </c>
      <c r="L11" s="54">
        <v>0</v>
      </c>
      <c r="M11" s="54">
        <v>0</v>
      </c>
      <c r="N11" s="54">
        <v>0</v>
      </c>
      <c r="O11" s="54">
        <v>0</v>
      </c>
      <c r="P11" s="54">
        <v>0</v>
      </c>
      <c r="Q11" s="54">
        <v>0</v>
      </c>
      <c r="R11" s="54">
        <v>5612067</v>
      </c>
      <c r="S11" s="54">
        <v>3944812</v>
      </c>
      <c r="T11" s="54">
        <v>1667255</v>
      </c>
      <c r="U11" s="54">
        <v>0</v>
      </c>
      <c r="V11" s="54">
        <v>0</v>
      </c>
      <c r="W11" s="54">
        <v>11251618</v>
      </c>
      <c r="X11" s="54">
        <v>11251618</v>
      </c>
      <c r="Y11" s="54">
        <v>0</v>
      </c>
      <c r="Z11" s="54">
        <v>0</v>
      </c>
      <c r="AA11" s="54">
        <v>0</v>
      </c>
      <c r="AB11" s="54">
        <v>0</v>
      </c>
      <c r="AC11" s="54">
        <v>1417137</v>
      </c>
      <c r="AD11" s="54">
        <v>503826</v>
      </c>
      <c r="AE11" s="54">
        <v>0</v>
      </c>
      <c r="AF11" s="54">
        <v>0</v>
      </c>
      <c r="AG11" s="54">
        <v>0</v>
      </c>
      <c r="AH11" s="54">
        <v>0</v>
      </c>
      <c r="AI11" s="54">
        <v>0</v>
      </c>
      <c r="AJ11" s="54">
        <v>0</v>
      </c>
      <c r="AK11" s="54">
        <v>0</v>
      </c>
      <c r="AL11" s="54">
        <v>0</v>
      </c>
      <c r="AM11" s="54">
        <v>5218112</v>
      </c>
      <c r="AN11" s="54">
        <v>3600549</v>
      </c>
      <c r="AO11" s="54">
        <v>1617563</v>
      </c>
      <c r="AP11" s="54">
        <v>0</v>
      </c>
      <c r="AQ11" s="54">
        <v>0</v>
      </c>
      <c r="AR11" s="54">
        <v>24152407</v>
      </c>
      <c r="AS11" s="54">
        <v>5356281</v>
      </c>
      <c r="AT11" s="54">
        <v>35456613</v>
      </c>
      <c r="AU11" s="222"/>
      <c r="AV11" s="222"/>
      <c r="AW11" s="222"/>
      <c r="AX11" s="222"/>
      <c r="AY11" s="222"/>
    </row>
    <row r="12" spans="1:51" x14ac:dyDescent="0.35">
      <c r="A12" s="102" t="s">
        <v>9</v>
      </c>
      <c r="B12" s="54">
        <v>92304203</v>
      </c>
      <c r="C12" s="54">
        <v>0</v>
      </c>
      <c r="D12" s="54">
        <v>3935817</v>
      </c>
      <c r="E12" s="54">
        <v>88368386</v>
      </c>
      <c r="F12" s="54">
        <v>31530723</v>
      </c>
      <c r="G12" s="54">
        <v>41459065</v>
      </c>
      <c r="H12" s="54">
        <v>41459065</v>
      </c>
      <c r="I12" s="54">
        <v>0</v>
      </c>
      <c r="J12" s="54">
        <v>0</v>
      </c>
      <c r="K12" s="54">
        <v>0</v>
      </c>
      <c r="L12" s="54">
        <v>0</v>
      </c>
      <c r="M12" s="54">
        <v>0</v>
      </c>
      <c r="N12" s="54">
        <v>0</v>
      </c>
      <c r="O12" s="54">
        <v>0</v>
      </c>
      <c r="P12" s="54">
        <v>0</v>
      </c>
      <c r="Q12" s="54">
        <v>0</v>
      </c>
      <c r="R12" s="54">
        <v>32971177</v>
      </c>
      <c r="S12" s="54">
        <v>0</v>
      </c>
      <c r="T12" s="54">
        <v>1563252</v>
      </c>
      <c r="U12" s="54">
        <v>31407925</v>
      </c>
      <c r="V12" s="54">
        <v>0</v>
      </c>
      <c r="W12" s="54">
        <v>15263162</v>
      </c>
      <c r="X12" s="54">
        <v>15263162</v>
      </c>
      <c r="Y12" s="54">
        <v>0</v>
      </c>
      <c r="Z12" s="54">
        <v>0</v>
      </c>
      <c r="AA12" s="54">
        <v>0</v>
      </c>
      <c r="AB12" s="54">
        <v>0</v>
      </c>
      <c r="AC12" s="54">
        <v>0</v>
      </c>
      <c r="AD12" s="54">
        <v>335000</v>
      </c>
      <c r="AE12" s="54">
        <v>0</v>
      </c>
      <c r="AF12" s="54">
        <v>1068165</v>
      </c>
      <c r="AG12" s="54">
        <v>0</v>
      </c>
      <c r="AH12" s="54">
        <v>0</v>
      </c>
      <c r="AI12" s="54">
        <v>0</v>
      </c>
      <c r="AJ12" s="54">
        <v>0</v>
      </c>
      <c r="AK12" s="54">
        <v>0</v>
      </c>
      <c r="AL12" s="54">
        <v>0</v>
      </c>
      <c r="AM12" s="54">
        <v>13566195</v>
      </c>
      <c r="AN12" s="54">
        <v>10736886</v>
      </c>
      <c r="AO12" s="54">
        <v>1988274</v>
      </c>
      <c r="AP12" s="54">
        <v>841035</v>
      </c>
      <c r="AQ12" s="54">
        <v>0</v>
      </c>
      <c r="AR12" s="54">
        <v>104662764</v>
      </c>
      <c r="AS12" s="54">
        <v>0</v>
      </c>
      <c r="AT12" s="54">
        <v>15236345</v>
      </c>
      <c r="AU12" s="222"/>
      <c r="AV12" s="222"/>
      <c r="AW12" s="222"/>
      <c r="AX12" s="222"/>
      <c r="AY12" s="222"/>
    </row>
    <row r="13" spans="1:51" x14ac:dyDescent="0.35">
      <c r="A13" s="102" t="s">
        <v>10</v>
      </c>
      <c r="B13" s="54">
        <v>560484398</v>
      </c>
      <c r="C13" s="54">
        <v>110005981</v>
      </c>
      <c r="D13" s="54">
        <v>56048440</v>
      </c>
      <c r="E13" s="54">
        <v>394429977</v>
      </c>
      <c r="F13" s="54">
        <v>64469094</v>
      </c>
      <c r="G13" s="54">
        <v>31432627</v>
      </c>
      <c r="H13" s="54">
        <v>16625878</v>
      </c>
      <c r="I13" s="54">
        <v>14806749</v>
      </c>
      <c r="J13" s="54">
        <v>0</v>
      </c>
      <c r="K13" s="54">
        <v>0</v>
      </c>
      <c r="L13" s="54">
        <v>0</v>
      </c>
      <c r="M13" s="54">
        <v>0</v>
      </c>
      <c r="N13" s="54">
        <v>0</v>
      </c>
      <c r="O13" s="54">
        <v>0</v>
      </c>
      <c r="P13" s="54">
        <v>0</v>
      </c>
      <c r="Q13" s="54">
        <v>0</v>
      </c>
      <c r="R13" s="54">
        <v>50224364</v>
      </c>
      <c r="S13" s="54">
        <v>4767005</v>
      </c>
      <c r="T13" s="54">
        <v>5932538</v>
      </c>
      <c r="U13" s="54">
        <v>39524821</v>
      </c>
      <c r="V13" s="54">
        <v>4762523</v>
      </c>
      <c r="W13" s="54">
        <v>102223439</v>
      </c>
      <c r="X13" s="54">
        <v>102223439</v>
      </c>
      <c r="Y13" s="54">
        <v>0</v>
      </c>
      <c r="Z13" s="54">
        <v>0</v>
      </c>
      <c r="AA13" s="54">
        <v>0</v>
      </c>
      <c r="AB13" s="54">
        <v>0</v>
      </c>
      <c r="AC13" s="54">
        <v>876886</v>
      </c>
      <c r="AD13" s="54">
        <v>20297592</v>
      </c>
      <c r="AE13" s="54">
        <v>0</v>
      </c>
      <c r="AF13" s="54">
        <v>304805</v>
      </c>
      <c r="AG13" s="54">
        <v>0</v>
      </c>
      <c r="AH13" s="54">
        <v>130706337</v>
      </c>
      <c r="AI13" s="54">
        <v>18063674</v>
      </c>
      <c r="AJ13" s="54">
        <v>381918</v>
      </c>
      <c r="AK13" s="54">
        <v>112260745</v>
      </c>
      <c r="AL13" s="54">
        <v>0</v>
      </c>
      <c r="AM13" s="54">
        <v>67251945</v>
      </c>
      <c r="AN13" s="54">
        <v>63887514</v>
      </c>
      <c r="AO13" s="54">
        <v>0</v>
      </c>
      <c r="AP13" s="54">
        <v>3364431</v>
      </c>
      <c r="AQ13" s="54">
        <v>0</v>
      </c>
      <c r="AR13" s="54">
        <v>408080518</v>
      </c>
      <c r="AS13" s="54">
        <v>50818553</v>
      </c>
      <c r="AT13" s="54">
        <v>0</v>
      </c>
      <c r="AU13" s="222"/>
      <c r="AV13" s="222"/>
      <c r="AW13" s="222"/>
      <c r="AX13" s="222"/>
      <c r="AY13" s="222"/>
    </row>
    <row r="14" spans="1:51" x14ac:dyDescent="0.35">
      <c r="A14" s="102" t="s">
        <v>11</v>
      </c>
      <c r="B14" s="54">
        <v>329650291</v>
      </c>
      <c r="C14" s="54">
        <v>0</v>
      </c>
      <c r="D14" s="54">
        <v>1759348</v>
      </c>
      <c r="E14" s="54">
        <v>327890943</v>
      </c>
      <c r="F14" s="54">
        <v>87852869</v>
      </c>
      <c r="G14" s="54">
        <v>62041277</v>
      </c>
      <c r="H14" s="54">
        <v>28975220</v>
      </c>
      <c r="I14" s="54">
        <v>33066057</v>
      </c>
      <c r="J14" s="54">
        <v>25916912</v>
      </c>
      <c r="K14" s="54">
        <v>25916912</v>
      </c>
      <c r="L14" s="54">
        <v>0</v>
      </c>
      <c r="M14" s="54">
        <v>0</v>
      </c>
      <c r="N14" s="54">
        <v>0</v>
      </c>
      <c r="O14" s="54">
        <v>0</v>
      </c>
      <c r="P14" s="54">
        <v>0</v>
      </c>
      <c r="Q14" s="54">
        <v>0</v>
      </c>
      <c r="R14" s="54">
        <v>8286208</v>
      </c>
      <c r="S14" s="54">
        <v>7508729</v>
      </c>
      <c r="T14" s="54">
        <v>0</v>
      </c>
      <c r="U14" s="54">
        <v>777479</v>
      </c>
      <c r="V14" s="54">
        <v>115140</v>
      </c>
      <c r="W14" s="54">
        <v>0</v>
      </c>
      <c r="X14" s="54">
        <v>0</v>
      </c>
      <c r="Y14" s="54">
        <v>0</v>
      </c>
      <c r="Z14" s="54">
        <v>0</v>
      </c>
      <c r="AA14" s="54">
        <v>0</v>
      </c>
      <c r="AB14" s="54">
        <v>0</v>
      </c>
      <c r="AC14" s="54">
        <v>5799183</v>
      </c>
      <c r="AD14" s="54">
        <v>13836760</v>
      </c>
      <c r="AE14" s="54">
        <v>14749724</v>
      </c>
      <c r="AF14" s="54">
        <v>10011809</v>
      </c>
      <c r="AG14" s="54">
        <v>0</v>
      </c>
      <c r="AH14" s="54">
        <v>141765762</v>
      </c>
      <c r="AI14" s="54">
        <v>127160049</v>
      </c>
      <c r="AJ14" s="54">
        <v>10027935</v>
      </c>
      <c r="AK14" s="54">
        <v>4577778</v>
      </c>
      <c r="AL14" s="54">
        <v>0</v>
      </c>
      <c r="AM14" s="54">
        <v>26638920</v>
      </c>
      <c r="AN14" s="54">
        <v>17206511</v>
      </c>
      <c r="AO14" s="54">
        <v>7845888</v>
      </c>
      <c r="AP14" s="54">
        <v>1586521</v>
      </c>
      <c r="AQ14" s="54">
        <v>0</v>
      </c>
      <c r="AR14" s="54">
        <v>309161695</v>
      </c>
      <c r="AS14" s="54">
        <v>26758016</v>
      </c>
      <c r="AT14" s="54">
        <v>79824101</v>
      </c>
      <c r="AU14" s="222"/>
      <c r="AV14" s="222"/>
      <c r="AW14" s="222"/>
      <c r="AX14" s="222"/>
      <c r="AY14" s="222"/>
    </row>
    <row r="15" spans="1:51" x14ac:dyDescent="0.35">
      <c r="A15" s="102" t="s">
        <v>12</v>
      </c>
      <c r="B15" s="54">
        <v>98578402</v>
      </c>
      <c r="C15" s="54">
        <v>0</v>
      </c>
      <c r="D15" s="54">
        <v>9857840</v>
      </c>
      <c r="E15" s="54">
        <v>88720562</v>
      </c>
      <c r="F15" s="54">
        <v>338407298</v>
      </c>
      <c r="G15" s="54">
        <v>16553360</v>
      </c>
      <c r="H15" s="54">
        <v>16553360</v>
      </c>
      <c r="I15" s="54">
        <v>0</v>
      </c>
      <c r="J15" s="54">
        <v>0</v>
      </c>
      <c r="K15" s="54">
        <v>0</v>
      </c>
      <c r="L15" s="54">
        <v>0</v>
      </c>
      <c r="M15" s="54">
        <v>0</v>
      </c>
      <c r="N15" s="54">
        <v>0</v>
      </c>
      <c r="O15" s="54">
        <v>0</v>
      </c>
      <c r="P15" s="54">
        <v>0</v>
      </c>
      <c r="Q15" s="54">
        <v>0</v>
      </c>
      <c r="R15" s="54">
        <v>2053160</v>
      </c>
      <c r="S15" s="54">
        <v>0</v>
      </c>
      <c r="T15" s="54">
        <v>0</v>
      </c>
      <c r="U15" s="54">
        <v>2053160</v>
      </c>
      <c r="V15" s="54">
        <v>766726</v>
      </c>
      <c r="W15" s="54">
        <v>3886791</v>
      </c>
      <c r="X15" s="54">
        <v>3886791</v>
      </c>
      <c r="Y15" s="54">
        <v>0</v>
      </c>
      <c r="Z15" s="54">
        <v>230524</v>
      </c>
      <c r="AA15" s="54">
        <v>0</v>
      </c>
      <c r="AB15" s="54">
        <v>0</v>
      </c>
      <c r="AC15" s="54">
        <v>1196653</v>
      </c>
      <c r="AD15" s="54">
        <v>0</v>
      </c>
      <c r="AE15" s="54">
        <v>894211</v>
      </c>
      <c r="AF15" s="54">
        <v>4019298</v>
      </c>
      <c r="AG15" s="54">
        <v>206514</v>
      </c>
      <c r="AH15" s="54">
        <v>1285177</v>
      </c>
      <c r="AI15" s="54">
        <v>1285177</v>
      </c>
      <c r="AJ15" s="54">
        <v>0</v>
      </c>
      <c r="AK15" s="54">
        <v>0</v>
      </c>
      <c r="AL15" s="54">
        <v>3754900</v>
      </c>
      <c r="AM15" s="54">
        <v>12676696</v>
      </c>
      <c r="AN15" s="54">
        <v>6917417</v>
      </c>
      <c r="AO15" s="54">
        <v>4321142</v>
      </c>
      <c r="AP15" s="54">
        <v>1438137</v>
      </c>
      <c r="AQ15" s="54">
        <v>0</v>
      </c>
      <c r="AR15" s="54">
        <v>47524010</v>
      </c>
      <c r="AS15" s="54">
        <v>15302487</v>
      </c>
      <c r="AT15" s="54">
        <v>364301363</v>
      </c>
      <c r="AU15" s="222"/>
      <c r="AV15" s="222"/>
      <c r="AW15" s="222"/>
      <c r="AX15" s="222"/>
      <c r="AY15" s="222"/>
    </row>
    <row r="16" spans="1:51" x14ac:dyDescent="0.35">
      <c r="A16" s="102" t="s">
        <v>13</v>
      </c>
      <c r="B16" s="54">
        <v>30307166</v>
      </c>
      <c r="C16" s="54">
        <v>7804096</v>
      </c>
      <c r="D16" s="54">
        <v>0</v>
      </c>
      <c r="E16" s="54">
        <v>22503070</v>
      </c>
      <c r="F16" s="54">
        <v>8667742</v>
      </c>
      <c r="G16" s="54">
        <v>2070633</v>
      </c>
      <c r="H16" s="54">
        <v>2070633</v>
      </c>
      <c r="I16" s="54">
        <v>0</v>
      </c>
      <c r="J16" s="54">
        <v>0</v>
      </c>
      <c r="K16" s="54">
        <v>0</v>
      </c>
      <c r="L16" s="54">
        <v>0</v>
      </c>
      <c r="M16" s="54">
        <v>0</v>
      </c>
      <c r="N16" s="54">
        <v>10823110</v>
      </c>
      <c r="O16" s="54">
        <v>0</v>
      </c>
      <c r="P16" s="54">
        <v>0</v>
      </c>
      <c r="Q16" s="54">
        <v>10823110</v>
      </c>
      <c r="R16" s="54">
        <v>1153111</v>
      </c>
      <c r="S16" s="54">
        <v>104176</v>
      </c>
      <c r="T16" s="54">
        <v>39326</v>
      </c>
      <c r="U16" s="54">
        <v>1009609</v>
      </c>
      <c r="V16" s="54">
        <v>41977</v>
      </c>
      <c r="W16" s="54">
        <v>2984137</v>
      </c>
      <c r="X16" s="54">
        <v>1984752</v>
      </c>
      <c r="Y16" s="54">
        <v>999385</v>
      </c>
      <c r="Z16" s="54">
        <v>0</v>
      </c>
      <c r="AA16" s="54">
        <v>0</v>
      </c>
      <c r="AB16" s="54">
        <v>0</v>
      </c>
      <c r="AC16" s="54">
        <v>962499</v>
      </c>
      <c r="AD16" s="54">
        <v>0</v>
      </c>
      <c r="AE16" s="54">
        <v>0</v>
      </c>
      <c r="AF16" s="54">
        <v>353180</v>
      </c>
      <c r="AG16" s="54">
        <v>0</v>
      </c>
      <c r="AH16" s="54">
        <v>0</v>
      </c>
      <c r="AI16" s="54">
        <v>0</v>
      </c>
      <c r="AJ16" s="54">
        <v>0</v>
      </c>
      <c r="AK16" s="54">
        <v>0</v>
      </c>
      <c r="AL16" s="54">
        <v>0</v>
      </c>
      <c r="AM16" s="54">
        <v>4513278</v>
      </c>
      <c r="AN16" s="54">
        <v>3773470</v>
      </c>
      <c r="AO16" s="54">
        <v>0</v>
      </c>
      <c r="AP16" s="54">
        <v>739808</v>
      </c>
      <c r="AQ16" s="54">
        <v>0</v>
      </c>
      <c r="AR16" s="54">
        <v>22901925</v>
      </c>
      <c r="AS16" s="54">
        <v>0</v>
      </c>
      <c r="AT16" s="54">
        <v>8268887</v>
      </c>
      <c r="AU16" s="222"/>
      <c r="AV16" s="222"/>
      <c r="AW16" s="222"/>
      <c r="AX16" s="222"/>
      <c r="AY16" s="222"/>
    </row>
    <row r="17" spans="1:51" x14ac:dyDescent="0.35">
      <c r="A17" s="102" t="s">
        <v>14</v>
      </c>
      <c r="B17" s="54">
        <v>583126272</v>
      </c>
      <c r="C17" s="54">
        <v>0</v>
      </c>
      <c r="D17" s="54">
        <v>1200000</v>
      </c>
      <c r="E17" s="54">
        <v>581926272</v>
      </c>
      <c r="F17" s="54">
        <v>0</v>
      </c>
      <c r="G17" s="54">
        <v>43406767</v>
      </c>
      <c r="H17" s="54">
        <v>43406767</v>
      </c>
      <c r="I17" s="54">
        <v>0</v>
      </c>
      <c r="J17" s="54">
        <v>0</v>
      </c>
      <c r="K17" s="54">
        <v>0</v>
      </c>
      <c r="L17" s="54">
        <v>0</v>
      </c>
      <c r="M17" s="54">
        <v>0</v>
      </c>
      <c r="N17" s="54">
        <v>0</v>
      </c>
      <c r="O17" s="54">
        <v>0</v>
      </c>
      <c r="P17" s="54">
        <v>0</v>
      </c>
      <c r="Q17" s="54">
        <v>0</v>
      </c>
      <c r="R17" s="54">
        <v>17416799</v>
      </c>
      <c r="S17" s="54">
        <v>0</v>
      </c>
      <c r="T17" s="54">
        <v>11606817</v>
      </c>
      <c r="U17" s="54">
        <v>5809982</v>
      </c>
      <c r="V17" s="54">
        <v>671960</v>
      </c>
      <c r="W17" s="54">
        <v>104907993</v>
      </c>
      <c r="X17" s="54">
        <v>104907993</v>
      </c>
      <c r="Y17" s="54">
        <v>0</v>
      </c>
      <c r="Z17" s="54">
        <v>450600</v>
      </c>
      <c r="AA17" s="54">
        <v>86932607</v>
      </c>
      <c r="AB17" s="54">
        <v>0</v>
      </c>
      <c r="AC17" s="54">
        <v>568202</v>
      </c>
      <c r="AD17" s="54">
        <v>0</v>
      </c>
      <c r="AE17" s="54">
        <v>12953384</v>
      </c>
      <c r="AF17" s="54">
        <v>110872</v>
      </c>
      <c r="AG17" s="54">
        <v>0</v>
      </c>
      <c r="AH17" s="54">
        <v>239565118</v>
      </c>
      <c r="AI17" s="54">
        <v>0</v>
      </c>
      <c r="AJ17" s="54">
        <v>0</v>
      </c>
      <c r="AK17" s="54">
        <v>239565118</v>
      </c>
      <c r="AL17" s="54">
        <v>0</v>
      </c>
      <c r="AM17" s="54">
        <v>74941970</v>
      </c>
      <c r="AN17" s="54">
        <v>0</v>
      </c>
      <c r="AO17" s="54">
        <v>74941970</v>
      </c>
      <c r="AP17" s="54">
        <v>0</v>
      </c>
      <c r="AQ17" s="54">
        <v>0</v>
      </c>
      <c r="AR17" s="54">
        <v>581926272</v>
      </c>
      <c r="AS17" s="54">
        <v>0</v>
      </c>
      <c r="AT17" s="54">
        <v>0</v>
      </c>
      <c r="AU17" s="222"/>
      <c r="AV17" s="222"/>
      <c r="AW17" s="222"/>
      <c r="AX17" s="222"/>
      <c r="AY17" s="222"/>
    </row>
    <row r="18" spans="1:51" x14ac:dyDescent="0.35">
      <c r="A18" s="102" t="s">
        <v>15</v>
      </c>
      <c r="B18" s="54">
        <v>206116672</v>
      </c>
      <c r="C18" s="54">
        <v>61835002</v>
      </c>
      <c r="D18" s="54">
        <v>0</v>
      </c>
      <c r="E18" s="54">
        <v>144281670</v>
      </c>
      <c r="F18" s="54">
        <v>37505257</v>
      </c>
      <c r="G18" s="54">
        <v>16013393</v>
      </c>
      <c r="H18" s="54">
        <v>16013393</v>
      </c>
      <c r="I18" s="54">
        <v>0</v>
      </c>
      <c r="J18" s="54">
        <v>0</v>
      </c>
      <c r="K18" s="54">
        <v>0</v>
      </c>
      <c r="L18" s="54">
        <v>0</v>
      </c>
      <c r="M18" s="54">
        <v>0</v>
      </c>
      <c r="N18" s="54">
        <v>0</v>
      </c>
      <c r="O18" s="54">
        <v>0</v>
      </c>
      <c r="P18" s="54">
        <v>0</v>
      </c>
      <c r="Q18" s="54">
        <v>0</v>
      </c>
      <c r="R18" s="54">
        <v>5707478</v>
      </c>
      <c r="S18" s="54">
        <v>0</v>
      </c>
      <c r="T18" s="54">
        <v>3019765</v>
      </c>
      <c r="U18" s="54">
        <v>2687713</v>
      </c>
      <c r="V18" s="54">
        <v>996505</v>
      </c>
      <c r="W18" s="54">
        <v>33144592</v>
      </c>
      <c r="X18" s="54">
        <v>33144592</v>
      </c>
      <c r="Y18" s="54">
        <v>0</v>
      </c>
      <c r="Z18" s="54">
        <v>0</v>
      </c>
      <c r="AA18" s="54">
        <v>0</v>
      </c>
      <c r="AB18" s="54">
        <v>0</v>
      </c>
      <c r="AC18" s="54">
        <v>290265</v>
      </c>
      <c r="AD18" s="54">
        <v>0</v>
      </c>
      <c r="AE18" s="54">
        <v>2696804</v>
      </c>
      <c r="AF18" s="54">
        <v>3622982</v>
      </c>
      <c r="AG18" s="54">
        <v>32619860</v>
      </c>
      <c r="AH18" s="54">
        <v>2759252</v>
      </c>
      <c r="AI18" s="54">
        <v>2759252</v>
      </c>
      <c r="AJ18" s="54">
        <v>0</v>
      </c>
      <c r="AK18" s="54">
        <v>0</v>
      </c>
      <c r="AL18" s="54">
        <v>27233780</v>
      </c>
      <c r="AM18" s="54">
        <v>24648929</v>
      </c>
      <c r="AN18" s="54">
        <v>15231689</v>
      </c>
      <c r="AO18" s="54">
        <v>0</v>
      </c>
      <c r="AP18" s="54">
        <v>9417240</v>
      </c>
      <c r="AQ18" s="54">
        <v>0</v>
      </c>
      <c r="AR18" s="54">
        <v>149733840</v>
      </c>
      <c r="AS18" s="54">
        <v>13405811</v>
      </c>
      <c r="AT18" s="54">
        <v>18647276</v>
      </c>
      <c r="AU18" s="222"/>
      <c r="AV18" s="222"/>
      <c r="AW18" s="222"/>
      <c r="AX18" s="222"/>
      <c r="AY18" s="222"/>
    </row>
    <row r="19" spans="1:51" x14ac:dyDescent="0.35">
      <c r="A19" s="102" t="s">
        <v>16</v>
      </c>
      <c r="B19" s="54">
        <v>130558068</v>
      </c>
      <c r="C19" s="54">
        <v>26205412</v>
      </c>
      <c r="D19" s="54">
        <v>12962008</v>
      </c>
      <c r="E19" s="54">
        <v>91390648</v>
      </c>
      <c r="F19" s="54">
        <v>866064</v>
      </c>
      <c r="G19" s="54">
        <v>2099816</v>
      </c>
      <c r="H19" s="54">
        <v>2099816</v>
      </c>
      <c r="I19" s="54">
        <v>0</v>
      </c>
      <c r="J19" s="54">
        <v>0</v>
      </c>
      <c r="K19" s="54">
        <v>0</v>
      </c>
      <c r="L19" s="54">
        <v>0</v>
      </c>
      <c r="M19" s="54">
        <v>0</v>
      </c>
      <c r="N19" s="54">
        <v>0</v>
      </c>
      <c r="O19" s="54">
        <v>0</v>
      </c>
      <c r="P19" s="54">
        <v>0</v>
      </c>
      <c r="Q19" s="54">
        <v>0</v>
      </c>
      <c r="R19" s="54">
        <v>4014963</v>
      </c>
      <c r="S19" s="54">
        <v>0</v>
      </c>
      <c r="T19" s="54">
        <v>0</v>
      </c>
      <c r="U19" s="54">
        <v>4014963</v>
      </c>
      <c r="V19" s="54">
        <v>194901</v>
      </c>
      <c r="W19" s="54">
        <v>19442752</v>
      </c>
      <c r="X19" s="54">
        <v>19442752</v>
      </c>
      <c r="Y19" s="54">
        <v>0</v>
      </c>
      <c r="Z19" s="54">
        <v>0</v>
      </c>
      <c r="AA19" s="54">
        <v>0</v>
      </c>
      <c r="AB19" s="54">
        <v>0</v>
      </c>
      <c r="AC19" s="54">
        <v>346675</v>
      </c>
      <c r="AD19" s="54">
        <v>0</v>
      </c>
      <c r="AE19" s="54">
        <v>0</v>
      </c>
      <c r="AF19" s="54">
        <v>1540272</v>
      </c>
      <c r="AG19" s="54">
        <v>8729</v>
      </c>
      <c r="AH19" s="54">
        <v>46659794</v>
      </c>
      <c r="AI19" s="54">
        <v>44341591</v>
      </c>
      <c r="AJ19" s="54">
        <v>0</v>
      </c>
      <c r="AK19" s="54">
        <v>2318203</v>
      </c>
      <c r="AL19" s="54">
        <v>0</v>
      </c>
      <c r="AM19" s="54">
        <v>6940475</v>
      </c>
      <c r="AN19" s="54">
        <v>3293032</v>
      </c>
      <c r="AO19" s="54">
        <v>2840893</v>
      </c>
      <c r="AP19" s="54">
        <v>806550</v>
      </c>
      <c r="AQ19" s="54">
        <v>0</v>
      </c>
      <c r="AR19" s="54">
        <v>81248377</v>
      </c>
      <c r="AS19" s="54">
        <v>11008335</v>
      </c>
      <c r="AT19" s="54">
        <v>0</v>
      </c>
      <c r="AU19" s="222"/>
      <c r="AV19" s="222"/>
      <c r="AW19" s="222"/>
      <c r="AX19" s="222"/>
      <c r="AY19" s="222"/>
    </row>
    <row r="20" spans="1:51" x14ac:dyDescent="0.35">
      <c r="A20" s="102" t="s">
        <v>17</v>
      </c>
      <c r="B20" s="54">
        <v>101477697</v>
      </c>
      <c r="C20" s="54">
        <v>0</v>
      </c>
      <c r="D20" s="54">
        <v>10147769</v>
      </c>
      <c r="E20" s="54">
        <v>91329928</v>
      </c>
      <c r="F20" s="54">
        <v>72686229</v>
      </c>
      <c r="G20" s="54">
        <v>13060506</v>
      </c>
      <c r="H20" s="54">
        <v>13060506</v>
      </c>
      <c r="I20" s="54">
        <v>0</v>
      </c>
      <c r="J20" s="54">
        <v>36118385</v>
      </c>
      <c r="K20" s="54">
        <v>36118385</v>
      </c>
      <c r="L20" s="54">
        <v>0</v>
      </c>
      <c r="M20" s="54">
        <v>0</v>
      </c>
      <c r="N20" s="54">
        <v>882784</v>
      </c>
      <c r="O20" s="54">
        <v>882784</v>
      </c>
      <c r="P20" s="54">
        <v>0</v>
      </c>
      <c r="Q20" s="54">
        <v>0</v>
      </c>
      <c r="R20" s="54">
        <v>640632</v>
      </c>
      <c r="S20" s="54">
        <v>0</v>
      </c>
      <c r="T20" s="54">
        <v>315590</v>
      </c>
      <c r="U20" s="54">
        <v>325042</v>
      </c>
      <c r="V20" s="54">
        <v>1468335</v>
      </c>
      <c r="W20" s="54">
        <v>0</v>
      </c>
      <c r="X20" s="54">
        <v>0</v>
      </c>
      <c r="Y20" s="54">
        <v>0</v>
      </c>
      <c r="Z20" s="54">
        <v>0</v>
      </c>
      <c r="AA20" s="54">
        <v>0</v>
      </c>
      <c r="AB20" s="54">
        <v>0</v>
      </c>
      <c r="AC20" s="54">
        <v>0</v>
      </c>
      <c r="AD20" s="54">
        <v>3951579</v>
      </c>
      <c r="AE20" s="54">
        <v>19481823</v>
      </c>
      <c r="AF20" s="54">
        <v>0</v>
      </c>
      <c r="AG20" s="54">
        <v>1180105</v>
      </c>
      <c r="AH20" s="54">
        <v>5919766</v>
      </c>
      <c r="AI20" s="54">
        <v>5919766</v>
      </c>
      <c r="AJ20" s="54">
        <v>0</v>
      </c>
      <c r="AK20" s="54">
        <v>0</v>
      </c>
      <c r="AL20" s="54">
        <v>5867177</v>
      </c>
      <c r="AM20" s="54">
        <v>14812149</v>
      </c>
      <c r="AN20" s="54">
        <v>8366961</v>
      </c>
      <c r="AO20" s="54">
        <v>4909491</v>
      </c>
      <c r="AP20" s="54">
        <v>1535697</v>
      </c>
      <c r="AQ20" s="54">
        <v>0</v>
      </c>
      <c r="AR20" s="54">
        <v>103383241</v>
      </c>
      <c r="AS20" s="54">
        <v>3567439</v>
      </c>
      <c r="AT20" s="54">
        <v>57065477</v>
      </c>
      <c r="AU20" s="222"/>
      <c r="AV20" s="222"/>
      <c r="AW20" s="222"/>
      <c r="AX20" s="222"/>
      <c r="AY20" s="222"/>
    </row>
    <row r="21" spans="1:51" x14ac:dyDescent="0.35">
      <c r="A21" s="102" t="s">
        <v>18</v>
      </c>
      <c r="B21" s="54">
        <v>180689420</v>
      </c>
      <c r="C21" s="54">
        <v>0</v>
      </c>
      <c r="D21" s="54">
        <v>0</v>
      </c>
      <c r="E21" s="54">
        <v>180689420</v>
      </c>
      <c r="F21" s="54">
        <v>48664217</v>
      </c>
      <c r="G21" s="54">
        <v>143525635</v>
      </c>
      <c r="H21" s="54">
        <v>15841287</v>
      </c>
      <c r="I21" s="54">
        <v>127684348</v>
      </c>
      <c r="J21" s="54">
        <v>0</v>
      </c>
      <c r="K21" s="54">
        <v>0</v>
      </c>
      <c r="L21" s="54">
        <v>0</v>
      </c>
      <c r="M21" s="54">
        <v>0</v>
      </c>
      <c r="N21" s="54">
        <v>0</v>
      </c>
      <c r="O21" s="54">
        <v>0</v>
      </c>
      <c r="P21" s="54">
        <v>0</v>
      </c>
      <c r="Q21" s="54">
        <v>0</v>
      </c>
      <c r="R21" s="54">
        <v>25925679</v>
      </c>
      <c r="S21" s="54">
        <v>8180205</v>
      </c>
      <c r="T21" s="54">
        <v>115702</v>
      </c>
      <c r="U21" s="54">
        <v>17629772</v>
      </c>
      <c r="V21" s="54">
        <v>0</v>
      </c>
      <c r="W21" s="54">
        <v>6310189</v>
      </c>
      <c r="X21" s="54">
        <v>6310189</v>
      </c>
      <c r="Y21" s="54">
        <v>0</v>
      </c>
      <c r="Z21" s="54">
        <v>0</v>
      </c>
      <c r="AA21" s="54">
        <v>0</v>
      </c>
      <c r="AB21" s="54">
        <v>0</v>
      </c>
      <c r="AC21" s="54">
        <v>0</v>
      </c>
      <c r="AD21" s="54">
        <v>2830265</v>
      </c>
      <c r="AE21" s="54">
        <v>0</v>
      </c>
      <c r="AF21" s="54">
        <v>0</v>
      </c>
      <c r="AG21" s="54">
        <v>0</v>
      </c>
      <c r="AH21" s="54">
        <v>0</v>
      </c>
      <c r="AI21" s="54">
        <v>0</v>
      </c>
      <c r="AJ21" s="54">
        <v>0</v>
      </c>
      <c r="AK21" s="54">
        <v>0</v>
      </c>
      <c r="AL21" s="54">
        <v>0</v>
      </c>
      <c r="AM21" s="54">
        <v>11951898</v>
      </c>
      <c r="AN21" s="54">
        <v>9738314</v>
      </c>
      <c r="AO21" s="54">
        <v>0</v>
      </c>
      <c r="AP21" s="54">
        <v>2213584</v>
      </c>
      <c r="AQ21" s="54">
        <v>0</v>
      </c>
      <c r="AR21" s="54">
        <v>190543666</v>
      </c>
      <c r="AS21" s="54">
        <v>0</v>
      </c>
      <c r="AT21" s="54">
        <v>38809971</v>
      </c>
      <c r="AU21" s="222"/>
      <c r="AV21" s="222"/>
      <c r="AW21" s="222"/>
      <c r="AX21" s="222"/>
      <c r="AY21" s="222"/>
    </row>
    <row r="22" spans="1:51" x14ac:dyDescent="0.35">
      <c r="A22" s="102" t="s">
        <v>19</v>
      </c>
      <c r="B22" s="54">
        <v>163430877</v>
      </c>
      <c r="C22" s="54">
        <v>0</v>
      </c>
      <c r="D22" s="54">
        <v>16343088</v>
      </c>
      <c r="E22" s="54">
        <v>147087789</v>
      </c>
      <c r="F22" s="54">
        <v>45543095</v>
      </c>
      <c r="G22" s="54">
        <v>15121806</v>
      </c>
      <c r="H22" s="54">
        <v>15121806</v>
      </c>
      <c r="I22" s="54">
        <v>0</v>
      </c>
      <c r="J22" s="54">
        <v>0</v>
      </c>
      <c r="K22" s="54">
        <v>0</v>
      </c>
      <c r="L22" s="54">
        <v>0</v>
      </c>
      <c r="M22" s="54">
        <v>0</v>
      </c>
      <c r="N22" s="54">
        <v>6898280</v>
      </c>
      <c r="O22" s="54">
        <v>0</v>
      </c>
      <c r="P22" s="54">
        <v>0</v>
      </c>
      <c r="Q22" s="54">
        <v>6898280</v>
      </c>
      <c r="R22" s="54">
        <v>3819135</v>
      </c>
      <c r="S22" s="54">
        <v>0</v>
      </c>
      <c r="T22" s="54">
        <v>3819135</v>
      </c>
      <c r="U22" s="54">
        <v>0</v>
      </c>
      <c r="V22" s="54">
        <v>585524</v>
      </c>
      <c r="W22" s="54">
        <v>44918148</v>
      </c>
      <c r="X22" s="54">
        <v>0</v>
      </c>
      <c r="Y22" s="54">
        <v>44918148</v>
      </c>
      <c r="Z22" s="54">
        <v>0</v>
      </c>
      <c r="AA22" s="54">
        <v>0</v>
      </c>
      <c r="AB22" s="54">
        <v>0</v>
      </c>
      <c r="AC22" s="54">
        <v>0</v>
      </c>
      <c r="AD22" s="54">
        <v>5787200</v>
      </c>
      <c r="AE22" s="54">
        <v>810000</v>
      </c>
      <c r="AF22" s="54">
        <v>584565</v>
      </c>
      <c r="AG22" s="54">
        <v>537757</v>
      </c>
      <c r="AH22" s="54">
        <v>26962641</v>
      </c>
      <c r="AI22" s="54">
        <v>540131</v>
      </c>
      <c r="AJ22" s="54">
        <v>0</v>
      </c>
      <c r="AK22" s="54">
        <v>26422510</v>
      </c>
      <c r="AL22" s="54">
        <v>2589368</v>
      </c>
      <c r="AM22" s="54">
        <v>18641896</v>
      </c>
      <c r="AN22" s="54">
        <v>9933680</v>
      </c>
      <c r="AO22" s="54">
        <v>1793474</v>
      </c>
      <c r="AP22" s="54">
        <v>6914742</v>
      </c>
      <c r="AQ22" s="54">
        <v>0</v>
      </c>
      <c r="AR22" s="54">
        <v>127256320</v>
      </c>
      <c r="AS22" s="54">
        <v>0</v>
      </c>
      <c r="AT22" s="54">
        <v>65374564</v>
      </c>
      <c r="AU22" s="222"/>
      <c r="AV22" s="222"/>
      <c r="AW22" s="222"/>
      <c r="AX22" s="222"/>
      <c r="AY22" s="222"/>
    </row>
    <row r="23" spans="1:51" x14ac:dyDescent="0.35">
      <c r="A23" s="102" t="s">
        <v>20</v>
      </c>
      <c r="B23" s="54">
        <v>76983597</v>
      </c>
      <c r="C23" s="54">
        <v>9287097</v>
      </c>
      <c r="D23" s="54">
        <v>7698360</v>
      </c>
      <c r="E23" s="54">
        <v>59998140</v>
      </c>
      <c r="F23" s="54">
        <v>128352969</v>
      </c>
      <c r="G23" s="54">
        <v>16729635</v>
      </c>
      <c r="H23" s="54">
        <v>16729635</v>
      </c>
      <c r="I23" s="54">
        <v>0</v>
      </c>
      <c r="J23" s="54">
        <v>0</v>
      </c>
      <c r="K23" s="54">
        <v>0</v>
      </c>
      <c r="L23" s="54">
        <v>0</v>
      </c>
      <c r="M23" s="54">
        <v>0</v>
      </c>
      <c r="N23" s="54">
        <v>0</v>
      </c>
      <c r="O23" s="54">
        <v>0</v>
      </c>
      <c r="P23" s="54">
        <v>0</v>
      </c>
      <c r="Q23" s="54">
        <v>0</v>
      </c>
      <c r="R23" s="54">
        <v>11060944</v>
      </c>
      <c r="S23" s="54">
        <v>74465</v>
      </c>
      <c r="T23" s="54">
        <v>648113</v>
      </c>
      <c r="U23" s="54">
        <v>10338366</v>
      </c>
      <c r="V23" s="54">
        <v>2749825</v>
      </c>
      <c r="W23" s="54">
        <v>9445895</v>
      </c>
      <c r="X23" s="54">
        <v>8938804</v>
      </c>
      <c r="Y23" s="54">
        <v>507091</v>
      </c>
      <c r="Z23" s="54">
        <v>288729</v>
      </c>
      <c r="AA23" s="54">
        <v>7039377</v>
      </c>
      <c r="AB23" s="54">
        <v>0</v>
      </c>
      <c r="AC23" s="54">
        <v>1575358</v>
      </c>
      <c r="AD23" s="54">
        <v>1715306</v>
      </c>
      <c r="AE23" s="54">
        <v>8732621</v>
      </c>
      <c r="AF23" s="54">
        <v>0</v>
      </c>
      <c r="AG23" s="54">
        <v>0</v>
      </c>
      <c r="AH23" s="54">
        <v>6126603</v>
      </c>
      <c r="AI23" s="54">
        <v>6108395</v>
      </c>
      <c r="AJ23" s="54">
        <v>0</v>
      </c>
      <c r="AK23" s="54">
        <v>18208</v>
      </c>
      <c r="AL23" s="54">
        <v>274818</v>
      </c>
      <c r="AM23" s="54">
        <v>7236968</v>
      </c>
      <c r="AN23" s="54">
        <v>3152012</v>
      </c>
      <c r="AO23" s="54">
        <v>2184484</v>
      </c>
      <c r="AP23" s="54">
        <v>1900472</v>
      </c>
      <c r="AQ23" s="54">
        <v>0</v>
      </c>
      <c r="AR23" s="54">
        <v>72976079</v>
      </c>
      <c r="AS23" s="54">
        <v>22300389</v>
      </c>
      <c r="AT23" s="54">
        <v>93074641</v>
      </c>
      <c r="AU23" s="222"/>
      <c r="AV23" s="222"/>
      <c r="AW23" s="222"/>
      <c r="AX23" s="222"/>
      <c r="AY23" s="222"/>
    </row>
    <row r="24" spans="1:51" x14ac:dyDescent="0.35">
      <c r="A24" s="102" t="s">
        <v>21</v>
      </c>
      <c r="B24" s="54">
        <v>228342008</v>
      </c>
      <c r="C24" s="54">
        <v>0</v>
      </c>
      <c r="D24" s="54">
        <v>22834201</v>
      </c>
      <c r="E24" s="54">
        <v>205507807</v>
      </c>
      <c r="F24" s="54">
        <v>29525081</v>
      </c>
      <c r="G24" s="54">
        <v>119314734</v>
      </c>
      <c r="H24" s="54">
        <v>101357579</v>
      </c>
      <c r="I24" s="54">
        <v>17957155</v>
      </c>
      <c r="J24" s="54">
        <v>0</v>
      </c>
      <c r="K24" s="54">
        <v>0</v>
      </c>
      <c r="L24" s="54">
        <v>0</v>
      </c>
      <c r="M24" s="54">
        <v>0</v>
      </c>
      <c r="N24" s="54">
        <v>0</v>
      </c>
      <c r="O24" s="54">
        <v>0</v>
      </c>
      <c r="P24" s="54">
        <v>0</v>
      </c>
      <c r="Q24" s="54">
        <v>0</v>
      </c>
      <c r="R24" s="54">
        <v>30386690</v>
      </c>
      <c r="S24" s="54">
        <v>7771311</v>
      </c>
      <c r="T24" s="54">
        <v>3741026</v>
      </c>
      <c r="U24" s="54">
        <v>18874353</v>
      </c>
      <c r="V24" s="54">
        <v>4306315</v>
      </c>
      <c r="W24" s="54">
        <v>5068717</v>
      </c>
      <c r="X24" s="54">
        <v>5068717</v>
      </c>
      <c r="Y24" s="54">
        <v>0</v>
      </c>
      <c r="Z24" s="54">
        <v>0</v>
      </c>
      <c r="AA24" s="54">
        <v>0</v>
      </c>
      <c r="AB24" s="54">
        <v>0</v>
      </c>
      <c r="AC24" s="54">
        <v>5621867</v>
      </c>
      <c r="AD24" s="54">
        <v>0</v>
      </c>
      <c r="AE24" s="54">
        <v>0</v>
      </c>
      <c r="AF24" s="54">
        <v>0</v>
      </c>
      <c r="AG24" s="54">
        <v>868539</v>
      </c>
      <c r="AH24" s="54">
        <v>29922512</v>
      </c>
      <c r="AI24" s="54">
        <v>27082976</v>
      </c>
      <c r="AJ24" s="54">
        <v>0</v>
      </c>
      <c r="AK24" s="54">
        <v>2839536</v>
      </c>
      <c r="AL24" s="54">
        <v>1049232</v>
      </c>
      <c r="AM24" s="54">
        <v>38443524</v>
      </c>
      <c r="AN24" s="54">
        <v>19053850</v>
      </c>
      <c r="AO24" s="54">
        <v>15763657</v>
      </c>
      <c r="AP24" s="54">
        <v>3626017</v>
      </c>
      <c r="AQ24" s="54">
        <v>0</v>
      </c>
      <c r="AR24" s="54">
        <v>234982130</v>
      </c>
      <c r="AS24" s="54">
        <v>0</v>
      </c>
      <c r="AT24" s="54">
        <v>50758</v>
      </c>
      <c r="AU24" s="222"/>
      <c r="AV24" s="222"/>
      <c r="AW24" s="222"/>
      <c r="AX24" s="222"/>
      <c r="AY24" s="222"/>
    </row>
    <row r="25" spans="1:51" x14ac:dyDescent="0.35">
      <c r="A25" s="102" t="s">
        <v>22</v>
      </c>
      <c r="B25" s="54">
        <v>457855191</v>
      </c>
      <c r="C25" s="54">
        <v>91570224</v>
      </c>
      <c r="D25" s="54">
        <v>45785519</v>
      </c>
      <c r="E25" s="54">
        <v>320499448</v>
      </c>
      <c r="F25" s="54">
        <v>0</v>
      </c>
      <c r="G25" s="54">
        <v>47633418</v>
      </c>
      <c r="H25" s="54">
        <v>47633418</v>
      </c>
      <c r="I25" s="54">
        <v>0</v>
      </c>
      <c r="J25" s="54">
        <v>0</v>
      </c>
      <c r="K25" s="54">
        <v>0</v>
      </c>
      <c r="L25" s="54">
        <v>0</v>
      </c>
      <c r="M25" s="54">
        <v>0</v>
      </c>
      <c r="N25" s="54">
        <v>0</v>
      </c>
      <c r="O25" s="54">
        <v>0</v>
      </c>
      <c r="P25" s="54">
        <v>0</v>
      </c>
      <c r="Q25" s="54">
        <v>0</v>
      </c>
      <c r="R25" s="54">
        <v>189774522</v>
      </c>
      <c r="S25" s="54">
        <v>0</v>
      </c>
      <c r="T25" s="54">
        <v>189774522</v>
      </c>
      <c r="U25" s="54">
        <v>0</v>
      </c>
      <c r="V25" s="54">
        <v>0</v>
      </c>
      <c r="W25" s="54">
        <v>83091508</v>
      </c>
      <c r="X25" s="54">
        <v>83091508</v>
      </c>
      <c r="Y25" s="54">
        <v>0</v>
      </c>
      <c r="Z25" s="54">
        <v>0</v>
      </c>
      <c r="AA25" s="54">
        <v>0</v>
      </c>
      <c r="AB25" s="54">
        <v>0</v>
      </c>
      <c r="AC25" s="54">
        <v>0</v>
      </c>
      <c r="AD25" s="54">
        <v>0</v>
      </c>
      <c r="AE25" s="54">
        <v>0</v>
      </c>
      <c r="AF25" s="54">
        <v>0</v>
      </c>
      <c r="AG25" s="54">
        <v>0</v>
      </c>
      <c r="AH25" s="54">
        <v>0</v>
      </c>
      <c r="AI25" s="54">
        <v>0</v>
      </c>
      <c r="AJ25" s="54">
        <v>0</v>
      </c>
      <c r="AK25" s="54">
        <v>0</v>
      </c>
      <c r="AL25" s="54">
        <v>0</v>
      </c>
      <c r="AM25" s="54">
        <v>0</v>
      </c>
      <c r="AN25" s="54">
        <v>0</v>
      </c>
      <c r="AO25" s="54">
        <v>0</v>
      </c>
      <c r="AP25" s="54">
        <v>0</v>
      </c>
      <c r="AQ25" s="54">
        <v>0</v>
      </c>
      <c r="AR25" s="54">
        <v>320499448</v>
      </c>
      <c r="AS25" s="54">
        <v>0</v>
      </c>
      <c r="AT25" s="54">
        <v>0</v>
      </c>
      <c r="AU25" s="222"/>
      <c r="AV25" s="222"/>
      <c r="AW25" s="222"/>
      <c r="AX25" s="222"/>
      <c r="AY25" s="222"/>
    </row>
    <row r="26" spans="1:51" x14ac:dyDescent="0.35">
      <c r="A26" s="102" t="s">
        <v>23</v>
      </c>
      <c r="B26" s="54">
        <v>772794194</v>
      </c>
      <c r="C26" s="54">
        <v>7490298</v>
      </c>
      <c r="D26" s="54">
        <v>77279419</v>
      </c>
      <c r="E26" s="54">
        <v>688024477</v>
      </c>
      <c r="F26" s="54">
        <v>99213378</v>
      </c>
      <c r="G26" s="54">
        <v>119288018</v>
      </c>
      <c r="H26" s="54">
        <v>57359643</v>
      </c>
      <c r="I26" s="54">
        <v>61928375</v>
      </c>
      <c r="J26" s="54">
        <v>19606321</v>
      </c>
      <c r="K26" s="54">
        <v>19606321</v>
      </c>
      <c r="L26" s="54">
        <v>0</v>
      </c>
      <c r="M26" s="54">
        <v>0</v>
      </c>
      <c r="N26" s="54">
        <v>164331</v>
      </c>
      <c r="O26" s="54">
        <v>0</v>
      </c>
      <c r="P26" s="54">
        <v>0</v>
      </c>
      <c r="Q26" s="54">
        <v>164331</v>
      </c>
      <c r="R26" s="54">
        <v>1892454</v>
      </c>
      <c r="S26" s="54">
        <v>352212</v>
      </c>
      <c r="T26" s="54">
        <v>1540242</v>
      </c>
      <c r="U26" s="54">
        <v>0</v>
      </c>
      <c r="V26" s="54">
        <v>42330027</v>
      </c>
      <c r="W26" s="54">
        <v>0</v>
      </c>
      <c r="X26" s="54">
        <v>0</v>
      </c>
      <c r="Y26" s="54">
        <v>0</v>
      </c>
      <c r="Z26" s="54">
        <v>0</v>
      </c>
      <c r="AA26" s="54">
        <v>0</v>
      </c>
      <c r="AB26" s="54">
        <v>0</v>
      </c>
      <c r="AC26" s="54">
        <v>14332578</v>
      </c>
      <c r="AD26" s="54">
        <v>2442853</v>
      </c>
      <c r="AE26" s="54">
        <v>129966180</v>
      </c>
      <c r="AF26" s="54">
        <v>0</v>
      </c>
      <c r="AG26" s="54">
        <v>0</v>
      </c>
      <c r="AH26" s="54">
        <v>53008471</v>
      </c>
      <c r="AI26" s="54">
        <v>53008471</v>
      </c>
      <c r="AJ26" s="54">
        <v>0</v>
      </c>
      <c r="AK26" s="54">
        <v>0</v>
      </c>
      <c r="AL26" s="54">
        <v>0</v>
      </c>
      <c r="AM26" s="54">
        <v>309975543</v>
      </c>
      <c r="AN26" s="54">
        <v>40844707</v>
      </c>
      <c r="AO26" s="54">
        <v>265476646</v>
      </c>
      <c r="AP26" s="54">
        <v>3654190</v>
      </c>
      <c r="AQ26" s="54">
        <v>0</v>
      </c>
      <c r="AR26" s="54">
        <v>693006776</v>
      </c>
      <c r="AS26" s="54">
        <v>0</v>
      </c>
      <c r="AT26" s="54">
        <v>94231079</v>
      </c>
      <c r="AU26" s="222"/>
      <c r="AV26" s="222"/>
      <c r="AW26" s="222"/>
      <c r="AX26" s="222"/>
      <c r="AY26" s="222"/>
    </row>
    <row r="27" spans="1:51" x14ac:dyDescent="0.35">
      <c r="A27" s="102" t="s">
        <v>24</v>
      </c>
      <c r="B27" s="54">
        <v>259569108</v>
      </c>
      <c r="C27" s="54">
        <v>51899000</v>
      </c>
      <c r="D27" s="54">
        <v>4790000</v>
      </c>
      <c r="E27" s="54">
        <v>202880108</v>
      </c>
      <c r="F27" s="54">
        <v>64432493</v>
      </c>
      <c r="G27" s="54">
        <v>57313100</v>
      </c>
      <c r="H27" s="54">
        <v>57313100</v>
      </c>
      <c r="I27" s="54">
        <v>0</v>
      </c>
      <c r="J27" s="54">
        <v>0</v>
      </c>
      <c r="K27" s="54">
        <v>0</v>
      </c>
      <c r="L27" s="54">
        <v>0</v>
      </c>
      <c r="M27" s="54">
        <v>0</v>
      </c>
      <c r="N27" s="54">
        <v>0</v>
      </c>
      <c r="O27" s="54">
        <v>0</v>
      </c>
      <c r="P27" s="54">
        <v>0</v>
      </c>
      <c r="Q27" s="54">
        <v>0</v>
      </c>
      <c r="R27" s="54">
        <v>45400844</v>
      </c>
      <c r="S27" s="54">
        <v>0</v>
      </c>
      <c r="T27" s="54">
        <v>351467</v>
      </c>
      <c r="U27" s="54">
        <v>45049377</v>
      </c>
      <c r="V27" s="54">
        <v>1585091</v>
      </c>
      <c r="W27" s="54">
        <v>0</v>
      </c>
      <c r="X27" s="54">
        <v>0</v>
      </c>
      <c r="Y27" s="54">
        <v>0</v>
      </c>
      <c r="Z27" s="54">
        <v>0</v>
      </c>
      <c r="AA27" s="54">
        <v>0</v>
      </c>
      <c r="AB27" s="54">
        <v>0</v>
      </c>
      <c r="AC27" s="54">
        <v>22323206</v>
      </c>
      <c r="AD27" s="54">
        <v>0</v>
      </c>
      <c r="AE27" s="54">
        <v>0</v>
      </c>
      <c r="AF27" s="54">
        <v>1824896</v>
      </c>
      <c r="AG27" s="54">
        <v>0</v>
      </c>
      <c r="AH27" s="54">
        <v>0</v>
      </c>
      <c r="AI27" s="54">
        <v>0</v>
      </c>
      <c r="AJ27" s="54">
        <v>0</v>
      </c>
      <c r="AK27" s="54">
        <v>0</v>
      </c>
      <c r="AL27" s="54">
        <v>9671822</v>
      </c>
      <c r="AM27" s="54">
        <v>25069039</v>
      </c>
      <c r="AN27" s="54">
        <v>24645139</v>
      </c>
      <c r="AO27" s="54">
        <v>0</v>
      </c>
      <c r="AP27" s="54">
        <v>423900</v>
      </c>
      <c r="AQ27" s="54">
        <v>133581</v>
      </c>
      <c r="AR27" s="54">
        <v>163321579</v>
      </c>
      <c r="AS27" s="54">
        <v>0</v>
      </c>
      <c r="AT27" s="54">
        <v>103991022</v>
      </c>
      <c r="AU27" s="222"/>
      <c r="AV27" s="222"/>
      <c r="AW27" s="222"/>
      <c r="AX27" s="222"/>
      <c r="AY27" s="222"/>
    </row>
    <row r="28" spans="1:51" x14ac:dyDescent="0.35">
      <c r="A28" s="102" t="s">
        <v>25</v>
      </c>
      <c r="B28" s="54">
        <v>86481245</v>
      </c>
      <c r="C28" s="54">
        <v>0</v>
      </c>
      <c r="D28" s="54">
        <v>0</v>
      </c>
      <c r="E28" s="54">
        <v>86481245</v>
      </c>
      <c r="F28" s="54">
        <v>15675194</v>
      </c>
      <c r="G28" s="54">
        <v>3732140</v>
      </c>
      <c r="H28" s="54">
        <v>3732140</v>
      </c>
      <c r="I28" s="54">
        <v>0</v>
      </c>
      <c r="J28" s="54">
        <v>0</v>
      </c>
      <c r="K28" s="54">
        <v>0</v>
      </c>
      <c r="L28" s="54">
        <v>0</v>
      </c>
      <c r="M28" s="54">
        <v>0</v>
      </c>
      <c r="N28" s="54">
        <v>0</v>
      </c>
      <c r="O28" s="54">
        <v>0</v>
      </c>
      <c r="P28" s="54">
        <v>0</v>
      </c>
      <c r="Q28" s="54">
        <v>0</v>
      </c>
      <c r="R28" s="54">
        <v>4060613</v>
      </c>
      <c r="S28" s="54">
        <v>0</v>
      </c>
      <c r="T28" s="54">
        <v>0</v>
      </c>
      <c r="U28" s="54">
        <v>4060613</v>
      </c>
      <c r="V28" s="54">
        <v>1684862</v>
      </c>
      <c r="W28" s="54">
        <v>0</v>
      </c>
      <c r="X28" s="54">
        <v>0</v>
      </c>
      <c r="Y28" s="54">
        <v>0</v>
      </c>
      <c r="Z28" s="54">
        <v>0</v>
      </c>
      <c r="AA28" s="54">
        <v>0</v>
      </c>
      <c r="AB28" s="54">
        <v>0</v>
      </c>
      <c r="AC28" s="54">
        <v>0</v>
      </c>
      <c r="AD28" s="54">
        <v>0</v>
      </c>
      <c r="AE28" s="54">
        <v>0</v>
      </c>
      <c r="AF28" s="54">
        <v>0</v>
      </c>
      <c r="AG28" s="54">
        <v>15387010</v>
      </c>
      <c r="AH28" s="54">
        <v>21756278</v>
      </c>
      <c r="AI28" s="54">
        <v>0</v>
      </c>
      <c r="AJ28" s="54">
        <v>0</v>
      </c>
      <c r="AK28" s="54">
        <v>21756278</v>
      </c>
      <c r="AL28" s="54">
        <v>0</v>
      </c>
      <c r="AM28" s="54">
        <v>8498631</v>
      </c>
      <c r="AN28" s="54">
        <v>7126496</v>
      </c>
      <c r="AO28" s="54">
        <v>0</v>
      </c>
      <c r="AP28" s="54">
        <v>1372135</v>
      </c>
      <c r="AQ28" s="54">
        <v>0</v>
      </c>
      <c r="AR28" s="54">
        <v>55119534</v>
      </c>
      <c r="AS28" s="54">
        <v>0</v>
      </c>
      <c r="AT28" s="54">
        <v>47036905</v>
      </c>
      <c r="AU28" s="222"/>
      <c r="AV28" s="222"/>
      <c r="AW28" s="222"/>
      <c r="AX28" s="222"/>
      <c r="AY28" s="222"/>
    </row>
    <row r="29" spans="1:51" x14ac:dyDescent="0.35">
      <c r="A29" s="102" t="s">
        <v>26</v>
      </c>
      <c r="B29" s="54">
        <v>216335469</v>
      </c>
      <c r="C29" s="54">
        <v>0</v>
      </c>
      <c r="D29" s="54">
        <v>21633547</v>
      </c>
      <c r="E29" s="54">
        <v>194701922</v>
      </c>
      <c r="F29" s="54">
        <v>0</v>
      </c>
      <c r="G29" s="54">
        <v>17259352</v>
      </c>
      <c r="H29" s="54">
        <v>17259352</v>
      </c>
      <c r="I29" s="54">
        <v>0</v>
      </c>
      <c r="J29" s="54">
        <v>0</v>
      </c>
      <c r="K29" s="54">
        <v>0</v>
      </c>
      <c r="L29" s="54">
        <v>0</v>
      </c>
      <c r="M29" s="54">
        <v>0</v>
      </c>
      <c r="N29" s="54">
        <v>112570190</v>
      </c>
      <c r="O29" s="54">
        <v>112570190</v>
      </c>
      <c r="P29" s="54">
        <v>0</v>
      </c>
      <c r="Q29" s="54">
        <v>0</v>
      </c>
      <c r="R29" s="54">
        <v>42132190</v>
      </c>
      <c r="S29" s="54">
        <v>192279</v>
      </c>
      <c r="T29" s="54">
        <v>35630172</v>
      </c>
      <c r="U29" s="54">
        <v>6309739</v>
      </c>
      <c r="V29" s="54">
        <v>390151</v>
      </c>
      <c r="W29" s="54">
        <v>10955716</v>
      </c>
      <c r="X29" s="54">
        <v>10955716</v>
      </c>
      <c r="Y29" s="54">
        <v>0</v>
      </c>
      <c r="Z29" s="54">
        <v>0</v>
      </c>
      <c r="AA29" s="54">
        <v>0</v>
      </c>
      <c r="AB29" s="54">
        <v>0</v>
      </c>
      <c r="AC29" s="54">
        <v>0</v>
      </c>
      <c r="AD29" s="54">
        <v>5834081</v>
      </c>
      <c r="AE29" s="54">
        <v>0</v>
      </c>
      <c r="AF29" s="54">
        <v>450000</v>
      </c>
      <c r="AG29" s="54">
        <v>2606793</v>
      </c>
      <c r="AH29" s="54">
        <v>0</v>
      </c>
      <c r="AI29" s="54">
        <v>0</v>
      </c>
      <c r="AJ29" s="54">
        <v>0</v>
      </c>
      <c r="AK29" s="54">
        <v>0</v>
      </c>
      <c r="AL29" s="54">
        <v>0</v>
      </c>
      <c r="AM29" s="54">
        <v>2503449</v>
      </c>
      <c r="AN29" s="54">
        <v>2503449</v>
      </c>
      <c r="AO29" s="54">
        <v>0</v>
      </c>
      <c r="AP29" s="54">
        <v>0</v>
      </c>
      <c r="AQ29" s="54">
        <v>0</v>
      </c>
      <c r="AR29" s="54">
        <v>194701922</v>
      </c>
      <c r="AS29" s="54">
        <v>0</v>
      </c>
      <c r="AT29" s="54">
        <v>0</v>
      </c>
      <c r="AU29" s="222"/>
      <c r="AV29" s="222"/>
      <c r="AW29" s="222"/>
      <c r="AX29" s="222"/>
      <c r="AY29" s="222"/>
    </row>
    <row r="30" spans="1:51" x14ac:dyDescent="0.35">
      <c r="A30" s="102" t="s">
        <v>27</v>
      </c>
      <c r="B30" s="54">
        <v>37888854</v>
      </c>
      <c r="C30" s="54">
        <v>8700000</v>
      </c>
      <c r="D30" s="54">
        <v>1998226</v>
      </c>
      <c r="E30" s="54">
        <v>27190628</v>
      </c>
      <c r="F30" s="54">
        <v>14620943</v>
      </c>
      <c r="G30" s="54">
        <v>13157234</v>
      </c>
      <c r="H30" s="54">
        <v>13157234</v>
      </c>
      <c r="I30" s="54">
        <v>0</v>
      </c>
      <c r="J30" s="54">
        <v>1784867</v>
      </c>
      <c r="K30" s="54">
        <v>0</v>
      </c>
      <c r="L30" s="54">
        <v>0</v>
      </c>
      <c r="M30" s="54">
        <v>1784867</v>
      </c>
      <c r="N30" s="54">
        <v>1927000</v>
      </c>
      <c r="O30" s="54">
        <v>1927000</v>
      </c>
      <c r="P30" s="54">
        <v>0</v>
      </c>
      <c r="Q30" s="54">
        <v>0</v>
      </c>
      <c r="R30" s="54">
        <v>213489</v>
      </c>
      <c r="S30" s="54">
        <v>62560</v>
      </c>
      <c r="T30" s="54">
        <v>78936</v>
      </c>
      <c r="U30" s="54">
        <v>71993</v>
      </c>
      <c r="V30" s="54">
        <v>11845</v>
      </c>
      <c r="W30" s="54">
        <v>607120</v>
      </c>
      <c r="X30" s="54">
        <v>607120</v>
      </c>
      <c r="Y30" s="54">
        <v>0</v>
      </c>
      <c r="Z30" s="54">
        <v>10332</v>
      </c>
      <c r="AA30" s="54">
        <v>0</v>
      </c>
      <c r="AB30" s="54">
        <v>0</v>
      </c>
      <c r="AC30" s="54">
        <v>0</v>
      </c>
      <c r="AD30" s="54">
        <v>0</v>
      </c>
      <c r="AE30" s="54">
        <v>0</v>
      </c>
      <c r="AF30" s="54">
        <v>0</v>
      </c>
      <c r="AG30" s="54">
        <v>0</v>
      </c>
      <c r="AH30" s="54">
        <v>0</v>
      </c>
      <c r="AI30" s="54">
        <v>0</v>
      </c>
      <c r="AJ30" s="54">
        <v>0</v>
      </c>
      <c r="AK30" s="54">
        <v>0</v>
      </c>
      <c r="AL30" s="54">
        <v>0</v>
      </c>
      <c r="AM30" s="54">
        <v>4644887</v>
      </c>
      <c r="AN30" s="54">
        <v>2593215</v>
      </c>
      <c r="AO30" s="54">
        <v>1465989</v>
      </c>
      <c r="AP30" s="54">
        <v>585683</v>
      </c>
      <c r="AQ30" s="54">
        <v>0</v>
      </c>
      <c r="AR30" s="54">
        <v>22356774</v>
      </c>
      <c r="AS30" s="54">
        <v>0</v>
      </c>
      <c r="AT30" s="54">
        <v>19454797</v>
      </c>
      <c r="AU30" s="222"/>
      <c r="AV30" s="222"/>
      <c r="AW30" s="222"/>
      <c r="AX30" s="222"/>
      <c r="AY30" s="222"/>
    </row>
    <row r="31" spans="1:51" x14ac:dyDescent="0.35">
      <c r="A31" s="102" t="s">
        <v>28</v>
      </c>
      <c r="B31" s="54">
        <v>56627234</v>
      </c>
      <c r="C31" s="54">
        <v>14371787</v>
      </c>
      <c r="D31" s="54">
        <v>2578383</v>
      </c>
      <c r="E31" s="54">
        <v>39677064</v>
      </c>
      <c r="F31" s="54">
        <v>91442687</v>
      </c>
      <c r="G31" s="54">
        <v>18274716</v>
      </c>
      <c r="H31" s="54">
        <v>18274716</v>
      </c>
      <c r="I31" s="54">
        <v>0</v>
      </c>
      <c r="J31" s="54">
        <v>0</v>
      </c>
      <c r="K31" s="54">
        <v>0</v>
      </c>
      <c r="L31" s="54">
        <v>0</v>
      </c>
      <c r="M31" s="54">
        <v>0</v>
      </c>
      <c r="N31" s="54">
        <v>0</v>
      </c>
      <c r="O31" s="54">
        <v>0</v>
      </c>
      <c r="P31" s="54">
        <v>0</v>
      </c>
      <c r="Q31" s="54">
        <v>0</v>
      </c>
      <c r="R31" s="54">
        <v>12293412</v>
      </c>
      <c r="S31" s="54">
        <v>0</v>
      </c>
      <c r="T31" s="54">
        <v>116718</v>
      </c>
      <c r="U31" s="54">
        <v>12176694</v>
      </c>
      <c r="V31" s="54">
        <v>0</v>
      </c>
      <c r="W31" s="54">
        <v>0</v>
      </c>
      <c r="X31" s="54">
        <v>0</v>
      </c>
      <c r="Y31" s="54">
        <v>0</v>
      </c>
      <c r="Z31" s="54">
        <v>0</v>
      </c>
      <c r="AA31" s="54">
        <v>0</v>
      </c>
      <c r="AB31" s="54">
        <v>0</v>
      </c>
      <c r="AC31" s="54">
        <v>58859</v>
      </c>
      <c r="AD31" s="54">
        <v>0</v>
      </c>
      <c r="AE31" s="54">
        <v>0</v>
      </c>
      <c r="AF31" s="54">
        <v>0</v>
      </c>
      <c r="AG31" s="54">
        <v>0</v>
      </c>
      <c r="AH31" s="54">
        <v>6100187</v>
      </c>
      <c r="AI31" s="54">
        <v>6089903</v>
      </c>
      <c r="AJ31" s="54">
        <v>0</v>
      </c>
      <c r="AK31" s="54">
        <v>10284</v>
      </c>
      <c r="AL31" s="54">
        <v>294858</v>
      </c>
      <c r="AM31" s="54">
        <v>2977016</v>
      </c>
      <c r="AN31" s="54">
        <v>2683570</v>
      </c>
      <c r="AO31" s="54">
        <v>0</v>
      </c>
      <c r="AP31" s="54">
        <v>293446</v>
      </c>
      <c r="AQ31" s="54">
        <v>0</v>
      </c>
      <c r="AR31" s="54">
        <v>39999048</v>
      </c>
      <c r="AS31" s="54">
        <v>39052942</v>
      </c>
      <c r="AT31" s="54">
        <v>52067761</v>
      </c>
      <c r="AU31" s="222"/>
      <c r="AV31" s="222"/>
      <c r="AW31" s="222"/>
      <c r="AX31" s="222"/>
      <c r="AY31" s="222"/>
    </row>
    <row r="32" spans="1:51" x14ac:dyDescent="0.35">
      <c r="A32" s="102" t="s">
        <v>29</v>
      </c>
      <c r="B32" s="54">
        <v>43762394</v>
      </c>
      <c r="C32" s="54">
        <v>3225560</v>
      </c>
      <c r="D32" s="54">
        <v>0</v>
      </c>
      <c r="E32" s="54">
        <v>40536834</v>
      </c>
      <c r="F32" s="54">
        <v>28874072</v>
      </c>
      <c r="G32" s="54">
        <v>7955384</v>
      </c>
      <c r="H32" s="54">
        <v>7955384</v>
      </c>
      <c r="I32" s="54">
        <v>0</v>
      </c>
      <c r="J32" s="54">
        <v>0</v>
      </c>
      <c r="K32" s="54">
        <v>0</v>
      </c>
      <c r="L32" s="54">
        <v>0</v>
      </c>
      <c r="M32" s="54">
        <v>0</v>
      </c>
      <c r="N32" s="54">
        <v>0</v>
      </c>
      <c r="O32" s="54">
        <v>0</v>
      </c>
      <c r="P32" s="54">
        <v>0</v>
      </c>
      <c r="Q32" s="54">
        <v>0</v>
      </c>
      <c r="R32" s="54">
        <v>67609</v>
      </c>
      <c r="S32" s="54">
        <v>0</v>
      </c>
      <c r="T32" s="54">
        <v>67609</v>
      </c>
      <c r="U32" s="54">
        <v>0</v>
      </c>
      <c r="V32" s="54">
        <v>1782843</v>
      </c>
      <c r="W32" s="54">
        <v>0</v>
      </c>
      <c r="X32" s="54">
        <v>0</v>
      </c>
      <c r="Y32" s="54">
        <v>0</v>
      </c>
      <c r="Z32" s="54">
        <v>0</v>
      </c>
      <c r="AA32" s="54">
        <v>0</v>
      </c>
      <c r="AB32" s="54">
        <v>0</v>
      </c>
      <c r="AC32" s="54">
        <v>0</v>
      </c>
      <c r="AD32" s="54">
        <v>379026</v>
      </c>
      <c r="AE32" s="54">
        <v>0</v>
      </c>
      <c r="AF32" s="54">
        <v>98863</v>
      </c>
      <c r="AG32" s="54">
        <v>0</v>
      </c>
      <c r="AH32" s="54">
        <v>4199134</v>
      </c>
      <c r="AI32" s="54">
        <v>4199134</v>
      </c>
      <c r="AJ32" s="54">
        <v>0</v>
      </c>
      <c r="AK32" s="54">
        <v>0</v>
      </c>
      <c r="AL32" s="54">
        <v>0</v>
      </c>
      <c r="AM32" s="54">
        <v>19714057</v>
      </c>
      <c r="AN32" s="54">
        <v>5521863</v>
      </c>
      <c r="AO32" s="54">
        <v>9820147</v>
      </c>
      <c r="AP32" s="54">
        <v>4372047</v>
      </c>
      <c r="AQ32" s="54">
        <v>0</v>
      </c>
      <c r="AR32" s="54">
        <v>34196916</v>
      </c>
      <c r="AS32" s="54">
        <v>33445305</v>
      </c>
      <c r="AT32" s="54">
        <v>1768685</v>
      </c>
      <c r="AU32" s="222"/>
      <c r="AV32" s="222"/>
      <c r="AW32" s="222"/>
      <c r="AX32" s="222"/>
      <c r="AY32" s="222"/>
    </row>
    <row r="33" spans="1:51" x14ac:dyDescent="0.35">
      <c r="A33" s="102" t="s">
        <v>30</v>
      </c>
      <c r="B33" s="54">
        <v>38394141</v>
      </c>
      <c r="C33" s="54">
        <v>0</v>
      </c>
      <c r="D33" s="54">
        <v>936937</v>
      </c>
      <c r="E33" s="54">
        <v>37457204</v>
      </c>
      <c r="F33" s="54">
        <v>43900933</v>
      </c>
      <c r="G33" s="54">
        <v>15984792</v>
      </c>
      <c r="H33" s="54">
        <v>14678178</v>
      </c>
      <c r="I33" s="54">
        <v>1306614</v>
      </c>
      <c r="J33" s="54">
        <v>6786947</v>
      </c>
      <c r="K33" s="54">
        <v>4544261</v>
      </c>
      <c r="L33" s="54">
        <v>2074554</v>
      </c>
      <c r="M33" s="54">
        <v>168132</v>
      </c>
      <c r="N33" s="54">
        <v>0</v>
      </c>
      <c r="O33" s="54">
        <v>0</v>
      </c>
      <c r="P33" s="54">
        <v>0</v>
      </c>
      <c r="Q33" s="54">
        <v>0</v>
      </c>
      <c r="R33" s="54">
        <v>5036325</v>
      </c>
      <c r="S33" s="54">
        <v>630</v>
      </c>
      <c r="T33" s="54">
        <v>58164</v>
      </c>
      <c r="U33" s="54">
        <v>4977531</v>
      </c>
      <c r="V33" s="54">
        <v>307006</v>
      </c>
      <c r="W33" s="54">
        <v>0</v>
      </c>
      <c r="X33" s="54">
        <v>0</v>
      </c>
      <c r="Y33" s="54">
        <v>0</v>
      </c>
      <c r="Z33" s="54">
        <v>0</v>
      </c>
      <c r="AA33" s="54">
        <v>0</v>
      </c>
      <c r="AB33" s="54">
        <v>0</v>
      </c>
      <c r="AC33" s="54">
        <v>0</v>
      </c>
      <c r="AD33" s="54">
        <v>1281072</v>
      </c>
      <c r="AE33" s="54">
        <v>0</v>
      </c>
      <c r="AF33" s="54">
        <v>148910</v>
      </c>
      <c r="AG33" s="54">
        <v>0</v>
      </c>
      <c r="AH33" s="54">
        <v>0</v>
      </c>
      <c r="AI33" s="54">
        <v>0</v>
      </c>
      <c r="AJ33" s="54">
        <v>0</v>
      </c>
      <c r="AK33" s="54">
        <v>0</v>
      </c>
      <c r="AL33" s="54">
        <v>494272</v>
      </c>
      <c r="AM33" s="54">
        <v>5087808</v>
      </c>
      <c r="AN33" s="54">
        <v>3726911</v>
      </c>
      <c r="AO33" s="54">
        <v>0</v>
      </c>
      <c r="AP33" s="54">
        <v>1360897</v>
      </c>
      <c r="AQ33" s="54">
        <v>1442853</v>
      </c>
      <c r="AR33" s="54">
        <v>36569985</v>
      </c>
      <c r="AS33" s="54">
        <v>0</v>
      </c>
      <c r="AT33" s="54">
        <v>44926138</v>
      </c>
      <c r="AU33" s="12"/>
      <c r="AV33" s="222"/>
      <c r="AW33" s="222"/>
      <c r="AX33" s="222"/>
      <c r="AY33" s="222"/>
    </row>
    <row r="34" spans="1:51" x14ac:dyDescent="0.35">
      <c r="A34" s="102" t="s">
        <v>31</v>
      </c>
      <c r="B34" s="54">
        <v>402701508</v>
      </c>
      <c r="C34" s="54">
        <v>79000000</v>
      </c>
      <c r="D34" s="54">
        <v>9377000</v>
      </c>
      <c r="E34" s="54">
        <v>314324508</v>
      </c>
      <c r="F34" s="54">
        <v>40099870</v>
      </c>
      <c r="G34" s="54">
        <v>57172946</v>
      </c>
      <c r="H34" s="54">
        <v>55935730</v>
      </c>
      <c r="I34" s="54">
        <v>1237216</v>
      </c>
      <c r="J34" s="54">
        <v>6840000</v>
      </c>
      <c r="K34" s="54">
        <v>0</v>
      </c>
      <c r="L34" s="54">
        <v>0</v>
      </c>
      <c r="M34" s="54">
        <v>6840000</v>
      </c>
      <c r="N34" s="54">
        <v>0</v>
      </c>
      <c r="O34" s="54">
        <v>0</v>
      </c>
      <c r="P34" s="54">
        <v>0</v>
      </c>
      <c r="Q34" s="54">
        <v>0</v>
      </c>
      <c r="R34" s="54">
        <v>44142183</v>
      </c>
      <c r="S34" s="54">
        <v>0</v>
      </c>
      <c r="T34" s="54">
        <v>10624807</v>
      </c>
      <c r="U34" s="54">
        <v>33517376</v>
      </c>
      <c r="V34" s="54">
        <v>6734144</v>
      </c>
      <c r="W34" s="54">
        <v>25123427</v>
      </c>
      <c r="X34" s="54">
        <v>25123427</v>
      </c>
      <c r="Y34" s="54">
        <v>0</v>
      </c>
      <c r="Z34" s="54">
        <v>21241</v>
      </c>
      <c r="AA34" s="54">
        <v>95126744</v>
      </c>
      <c r="AB34" s="54">
        <v>0</v>
      </c>
      <c r="AC34" s="54">
        <v>2771377</v>
      </c>
      <c r="AD34" s="54">
        <v>4513559</v>
      </c>
      <c r="AE34" s="54">
        <v>20105998</v>
      </c>
      <c r="AF34" s="54">
        <v>1949963</v>
      </c>
      <c r="AG34" s="54">
        <v>4868105</v>
      </c>
      <c r="AH34" s="54">
        <v>0</v>
      </c>
      <c r="AI34" s="54">
        <v>0</v>
      </c>
      <c r="AJ34" s="54">
        <v>0</v>
      </c>
      <c r="AK34" s="54">
        <v>0</v>
      </c>
      <c r="AL34" s="54">
        <v>0</v>
      </c>
      <c r="AM34" s="54">
        <v>32268463</v>
      </c>
      <c r="AN34" s="54">
        <v>31429639</v>
      </c>
      <c r="AO34" s="54">
        <v>0</v>
      </c>
      <c r="AP34" s="54">
        <v>838824</v>
      </c>
      <c r="AQ34" s="54">
        <v>0</v>
      </c>
      <c r="AR34" s="54">
        <v>301638150</v>
      </c>
      <c r="AS34" s="54">
        <v>27786228</v>
      </c>
      <c r="AT34" s="54">
        <v>25000000</v>
      </c>
      <c r="AU34" s="222"/>
      <c r="AV34" s="222"/>
      <c r="AW34" s="222"/>
      <c r="AX34" s="222"/>
      <c r="AY34" s="222"/>
    </row>
    <row r="35" spans="1:51" x14ac:dyDescent="0.35">
      <c r="A35" s="102" t="s">
        <v>32</v>
      </c>
      <c r="B35" s="54">
        <v>109919847</v>
      </c>
      <c r="C35" s="54">
        <v>32975954</v>
      </c>
      <c r="D35" s="54">
        <v>0</v>
      </c>
      <c r="E35" s="54">
        <v>76943893</v>
      </c>
      <c r="F35" s="54">
        <v>94102725</v>
      </c>
      <c r="G35" s="54">
        <v>47530362</v>
      </c>
      <c r="H35" s="54">
        <v>47530362</v>
      </c>
      <c r="I35" s="54">
        <v>0</v>
      </c>
      <c r="J35" s="54">
        <v>0</v>
      </c>
      <c r="K35" s="54">
        <v>0</v>
      </c>
      <c r="L35" s="54">
        <v>0</v>
      </c>
      <c r="M35" s="54">
        <v>0</v>
      </c>
      <c r="N35" s="54">
        <v>0</v>
      </c>
      <c r="O35" s="54">
        <v>0</v>
      </c>
      <c r="P35" s="54">
        <v>0</v>
      </c>
      <c r="Q35" s="54">
        <v>0</v>
      </c>
      <c r="R35" s="54">
        <v>19905258</v>
      </c>
      <c r="S35" s="54">
        <v>7957304</v>
      </c>
      <c r="T35" s="54">
        <v>1427297</v>
      </c>
      <c r="U35" s="54">
        <v>10520657</v>
      </c>
      <c r="V35" s="54">
        <v>786280</v>
      </c>
      <c r="W35" s="54">
        <v>29041699</v>
      </c>
      <c r="X35" s="54">
        <v>1301546</v>
      </c>
      <c r="Y35" s="54">
        <v>27740153</v>
      </c>
      <c r="Z35" s="54">
        <v>0</v>
      </c>
      <c r="AA35" s="54">
        <v>0</v>
      </c>
      <c r="AB35" s="54">
        <v>0</v>
      </c>
      <c r="AC35" s="54">
        <v>0</v>
      </c>
      <c r="AD35" s="54">
        <v>0</v>
      </c>
      <c r="AE35" s="54">
        <v>0</v>
      </c>
      <c r="AF35" s="54">
        <v>0</v>
      </c>
      <c r="AG35" s="54">
        <v>200000</v>
      </c>
      <c r="AH35" s="54">
        <v>1019198</v>
      </c>
      <c r="AI35" s="54">
        <v>1019198</v>
      </c>
      <c r="AJ35" s="54">
        <v>0</v>
      </c>
      <c r="AK35" s="54">
        <v>0</v>
      </c>
      <c r="AL35" s="54">
        <v>5183556</v>
      </c>
      <c r="AM35" s="54">
        <v>6132526</v>
      </c>
      <c r="AN35" s="54">
        <v>5209814</v>
      </c>
      <c r="AO35" s="54">
        <v>0</v>
      </c>
      <c r="AP35" s="54">
        <v>922712</v>
      </c>
      <c r="AQ35" s="54">
        <v>0</v>
      </c>
      <c r="AR35" s="54">
        <v>109798879</v>
      </c>
      <c r="AS35" s="54">
        <v>1194569</v>
      </c>
      <c r="AT35" s="54">
        <v>60053170</v>
      </c>
      <c r="AU35" s="222"/>
      <c r="AV35" s="222"/>
      <c r="AW35" s="222"/>
      <c r="AX35" s="222"/>
      <c r="AY35" s="222"/>
    </row>
    <row r="36" spans="1:51" x14ac:dyDescent="0.35">
      <c r="A36" s="102" t="s">
        <v>33</v>
      </c>
      <c r="B36" s="54">
        <v>2434868931</v>
      </c>
      <c r="C36" s="54">
        <v>377287750</v>
      </c>
      <c r="D36" s="54">
        <v>197282050</v>
      </c>
      <c r="E36" s="54">
        <v>1860299131</v>
      </c>
      <c r="F36" s="54">
        <v>599853001</v>
      </c>
      <c r="G36" s="54">
        <v>592446725</v>
      </c>
      <c r="H36" s="54">
        <v>592446725</v>
      </c>
      <c r="I36" s="54">
        <v>0</v>
      </c>
      <c r="J36" s="54">
        <v>115718806</v>
      </c>
      <c r="K36" s="54">
        <v>91908234</v>
      </c>
      <c r="L36" s="54">
        <v>23810572</v>
      </c>
      <c r="M36" s="54">
        <v>0</v>
      </c>
      <c r="N36" s="54">
        <v>48251208</v>
      </c>
      <c r="O36" s="54">
        <v>14945886</v>
      </c>
      <c r="P36" s="54">
        <v>6631547</v>
      </c>
      <c r="Q36" s="54">
        <v>26673775</v>
      </c>
      <c r="R36" s="54">
        <v>116948454</v>
      </c>
      <c r="S36" s="54">
        <v>5771506</v>
      </c>
      <c r="T36" s="54">
        <v>5725933</v>
      </c>
      <c r="U36" s="54">
        <v>105451015</v>
      </c>
      <c r="V36" s="54">
        <v>2261631</v>
      </c>
      <c r="W36" s="54">
        <v>0</v>
      </c>
      <c r="X36" s="54">
        <v>0</v>
      </c>
      <c r="Y36" s="54">
        <v>0</v>
      </c>
      <c r="Z36" s="54">
        <v>24637</v>
      </c>
      <c r="AA36" s="54">
        <v>0</v>
      </c>
      <c r="AB36" s="54">
        <v>0</v>
      </c>
      <c r="AC36" s="54">
        <v>146384744</v>
      </c>
      <c r="AD36" s="54">
        <v>32538965</v>
      </c>
      <c r="AE36" s="54">
        <v>2758497</v>
      </c>
      <c r="AF36" s="54">
        <v>0</v>
      </c>
      <c r="AG36" s="54">
        <v>271481</v>
      </c>
      <c r="AH36" s="54">
        <v>177013721</v>
      </c>
      <c r="AI36" s="54">
        <v>149606025</v>
      </c>
      <c r="AJ36" s="54">
        <v>0</v>
      </c>
      <c r="AK36" s="54">
        <v>27407696</v>
      </c>
      <c r="AL36" s="54">
        <v>1210183</v>
      </c>
      <c r="AM36" s="54">
        <v>327181705</v>
      </c>
      <c r="AN36" s="54">
        <v>276770345</v>
      </c>
      <c r="AO36" s="54">
        <v>50411360</v>
      </c>
      <c r="AP36" s="54">
        <v>0</v>
      </c>
      <c r="AQ36" s="54">
        <v>0</v>
      </c>
      <c r="AR36" s="54">
        <v>1563010757</v>
      </c>
      <c r="AS36" s="54">
        <v>311016560</v>
      </c>
      <c r="AT36" s="54">
        <v>586124815</v>
      </c>
      <c r="AU36" s="222"/>
      <c r="AV36" s="222"/>
      <c r="AW36" s="222"/>
      <c r="AX36" s="222"/>
      <c r="AY36" s="222"/>
    </row>
    <row r="37" spans="1:51" x14ac:dyDescent="0.35">
      <c r="A37" s="102" t="s">
        <v>34</v>
      </c>
      <c r="B37" s="54">
        <v>300437627</v>
      </c>
      <c r="C37" s="54">
        <v>21773001</v>
      </c>
      <c r="D37" s="54">
        <v>18796830</v>
      </c>
      <c r="E37" s="54">
        <v>259867796</v>
      </c>
      <c r="F37" s="54">
        <v>64550604</v>
      </c>
      <c r="G37" s="54">
        <v>34721580</v>
      </c>
      <c r="H37" s="54">
        <v>34721580</v>
      </c>
      <c r="I37" s="54">
        <v>0</v>
      </c>
      <c r="J37" s="54">
        <v>0</v>
      </c>
      <c r="K37" s="54">
        <v>0</v>
      </c>
      <c r="L37" s="54">
        <v>0</v>
      </c>
      <c r="M37" s="54">
        <v>0</v>
      </c>
      <c r="N37" s="54">
        <v>72124861</v>
      </c>
      <c r="O37" s="54">
        <v>72124861</v>
      </c>
      <c r="P37" s="54">
        <v>0</v>
      </c>
      <c r="Q37" s="54">
        <v>0</v>
      </c>
      <c r="R37" s="54">
        <v>1409954</v>
      </c>
      <c r="S37" s="54">
        <v>51</v>
      </c>
      <c r="T37" s="54">
        <v>1115749</v>
      </c>
      <c r="U37" s="54">
        <v>294154</v>
      </c>
      <c r="V37" s="54">
        <v>111714</v>
      </c>
      <c r="W37" s="54">
        <v>130464139</v>
      </c>
      <c r="X37" s="54">
        <v>130464139</v>
      </c>
      <c r="Y37" s="54">
        <v>0</v>
      </c>
      <c r="Z37" s="54">
        <v>0</v>
      </c>
      <c r="AA37" s="54">
        <v>0</v>
      </c>
      <c r="AB37" s="54">
        <v>0</v>
      </c>
      <c r="AC37" s="54">
        <v>434540</v>
      </c>
      <c r="AD37" s="54">
        <v>45862</v>
      </c>
      <c r="AE37" s="54">
        <v>3344139</v>
      </c>
      <c r="AF37" s="54">
        <v>0</v>
      </c>
      <c r="AG37" s="54">
        <v>152595</v>
      </c>
      <c r="AH37" s="54">
        <v>4293388</v>
      </c>
      <c r="AI37" s="54">
        <v>3983143</v>
      </c>
      <c r="AJ37" s="54">
        <v>310245</v>
      </c>
      <c r="AK37" s="54">
        <v>0</v>
      </c>
      <c r="AL37" s="54">
        <v>492</v>
      </c>
      <c r="AM37" s="54">
        <v>21980316</v>
      </c>
      <c r="AN37" s="54">
        <v>18934616</v>
      </c>
      <c r="AO37" s="54">
        <v>2321903</v>
      </c>
      <c r="AP37" s="54">
        <v>723797</v>
      </c>
      <c r="AQ37" s="54">
        <v>0</v>
      </c>
      <c r="AR37" s="54">
        <v>269083580</v>
      </c>
      <c r="AS37" s="54">
        <v>55334820</v>
      </c>
      <c r="AT37" s="54">
        <v>0</v>
      </c>
      <c r="AU37" s="222"/>
      <c r="AV37" s="222"/>
      <c r="AW37" s="222"/>
      <c r="AX37" s="222"/>
      <c r="AY37" s="222"/>
    </row>
    <row r="38" spans="1:51" x14ac:dyDescent="0.35">
      <c r="A38" s="102" t="s">
        <v>35</v>
      </c>
      <c r="B38" s="54">
        <v>26312690</v>
      </c>
      <c r="C38" s="54">
        <v>0</v>
      </c>
      <c r="D38" s="54">
        <v>0</v>
      </c>
      <c r="E38" s="54">
        <v>26312690</v>
      </c>
      <c r="F38" s="54">
        <v>5302175</v>
      </c>
      <c r="G38" s="54">
        <v>1591897</v>
      </c>
      <c r="H38" s="54">
        <v>1050677</v>
      </c>
      <c r="I38" s="54">
        <v>541220</v>
      </c>
      <c r="J38" s="54">
        <v>11104282</v>
      </c>
      <c r="K38" s="54">
        <v>11104282</v>
      </c>
      <c r="L38" s="54">
        <v>0</v>
      </c>
      <c r="M38" s="54">
        <v>0</v>
      </c>
      <c r="N38" s="54">
        <v>10915878</v>
      </c>
      <c r="O38" s="54">
        <v>10915878</v>
      </c>
      <c r="P38" s="54">
        <v>0</v>
      </c>
      <c r="Q38" s="54">
        <v>0</v>
      </c>
      <c r="R38" s="54">
        <v>445674</v>
      </c>
      <c r="S38" s="54">
        <v>0</v>
      </c>
      <c r="T38" s="54">
        <v>12054</v>
      </c>
      <c r="U38" s="54">
        <v>433620</v>
      </c>
      <c r="V38" s="54">
        <v>584149</v>
      </c>
      <c r="W38" s="54">
        <v>0</v>
      </c>
      <c r="X38" s="54">
        <v>0</v>
      </c>
      <c r="Y38" s="54">
        <v>0</v>
      </c>
      <c r="Z38" s="54">
        <v>0</v>
      </c>
      <c r="AA38" s="54">
        <v>0</v>
      </c>
      <c r="AB38" s="54">
        <v>0</v>
      </c>
      <c r="AC38" s="54">
        <v>79371</v>
      </c>
      <c r="AD38" s="54">
        <v>0</v>
      </c>
      <c r="AE38" s="54">
        <v>0</v>
      </c>
      <c r="AF38" s="54">
        <v>216247</v>
      </c>
      <c r="AG38" s="54">
        <v>0</v>
      </c>
      <c r="AH38" s="54">
        <v>111086</v>
      </c>
      <c r="AI38" s="54">
        <v>111086</v>
      </c>
      <c r="AJ38" s="54">
        <v>0</v>
      </c>
      <c r="AK38" s="54">
        <v>0</v>
      </c>
      <c r="AL38" s="54">
        <v>0</v>
      </c>
      <c r="AM38" s="54">
        <v>5066522</v>
      </c>
      <c r="AN38" s="54">
        <v>3659614</v>
      </c>
      <c r="AO38" s="54">
        <v>126022</v>
      </c>
      <c r="AP38" s="54">
        <v>1280886</v>
      </c>
      <c r="AQ38" s="54">
        <v>0</v>
      </c>
      <c r="AR38" s="54">
        <v>30115106</v>
      </c>
      <c r="AS38" s="54">
        <v>0</v>
      </c>
      <c r="AT38" s="54">
        <v>1499759</v>
      </c>
      <c r="AU38" s="222"/>
      <c r="AV38" s="222"/>
      <c r="AW38" s="222"/>
      <c r="AX38" s="222"/>
      <c r="AY38" s="222"/>
    </row>
    <row r="39" spans="1:51" x14ac:dyDescent="0.35">
      <c r="A39" s="102" t="s">
        <v>36</v>
      </c>
      <c r="B39" s="54">
        <v>725565965</v>
      </c>
      <c r="C39" s="54">
        <v>0</v>
      </c>
      <c r="D39" s="54">
        <v>72556596</v>
      </c>
      <c r="E39" s="54">
        <v>653009369</v>
      </c>
      <c r="F39" s="54">
        <v>587856085</v>
      </c>
      <c r="G39" s="54">
        <v>109494455</v>
      </c>
      <c r="H39" s="54">
        <v>109494455</v>
      </c>
      <c r="I39" s="54">
        <v>0</v>
      </c>
      <c r="J39" s="54">
        <v>0</v>
      </c>
      <c r="K39" s="54">
        <v>0</v>
      </c>
      <c r="L39" s="54">
        <v>0</v>
      </c>
      <c r="M39" s="54">
        <v>0</v>
      </c>
      <c r="N39" s="54">
        <v>0</v>
      </c>
      <c r="O39" s="54">
        <v>0</v>
      </c>
      <c r="P39" s="54">
        <v>0</v>
      </c>
      <c r="Q39" s="54">
        <v>0</v>
      </c>
      <c r="R39" s="54">
        <v>82828578</v>
      </c>
      <c r="S39" s="54">
        <v>10581156</v>
      </c>
      <c r="T39" s="54">
        <v>19313326</v>
      </c>
      <c r="U39" s="54">
        <v>52934096</v>
      </c>
      <c r="V39" s="54">
        <v>56010667</v>
      </c>
      <c r="W39" s="54">
        <v>231110884</v>
      </c>
      <c r="X39" s="54">
        <v>230953253</v>
      </c>
      <c r="Y39" s="54">
        <v>157631</v>
      </c>
      <c r="Z39" s="54">
        <v>0</v>
      </c>
      <c r="AA39" s="54">
        <v>0</v>
      </c>
      <c r="AB39" s="54">
        <v>0</v>
      </c>
      <c r="AC39" s="54">
        <v>40094860</v>
      </c>
      <c r="AD39" s="54">
        <v>10547407</v>
      </c>
      <c r="AE39" s="54">
        <v>5615989</v>
      </c>
      <c r="AF39" s="54">
        <v>3043473</v>
      </c>
      <c r="AG39" s="54">
        <v>7911759</v>
      </c>
      <c r="AH39" s="54">
        <v>17568365</v>
      </c>
      <c r="AI39" s="54">
        <v>6336278</v>
      </c>
      <c r="AJ39" s="54">
        <v>0</v>
      </c>
      <c r="AK39" s="54">
        <v>11232087</v>
      </c>
      <c r="AL39" s="54">
        <v>0</v>
      </c>
      <c r="AM39" s="54">
        <v>94040382</v>
      </c>
      <c r="AN39" s="54">
        <v>47698397</v>
      </c>
      <c r="AO39" s="54">
        <v>28630064</v>
      </c>
      <c r="AP39" s="54">
        <v>17711921</v>
      </c>
      <c r="AQ39" s="54">
        <v>0</v>
      </c>
      <c r="AR39" s="54">
        <v>658266819</v>
      </c>
      <c r="AS39" s="54">
        <v>0</v>
      </c>
      <c r="AT39" s="54">
        <v>582598635</v>
      </c>
      <c r="AU39" s="222"/>
      <c r="AV39" s="222"/>
      <c r="AW39" s="222"/>
      <c r="AX39" s="222"/>
      <c r="AY39" s="222"/>
    </row>
    <row r="40" spans="1:51" x14ac:dyDescent="0.35">
      <c r="A40" s="102" t="s">
        <v>37</v>
      </c>
      <c r="B40" s="54">
        <v>138007998</v>
      </c>
      <c r="C40" s="54">
        <v>23184810</v>
      </c>
      <c r="D40" s="54">
        <v>13800799</v>
      </c>
      <c r="E40" s="54">
        <v>101022389</v>
      </c>
      <c r="F40" s="54">
        <v>213436398</v>
      </c>
      <c r="G40" s="54">
        <v>949343</v>
      </c>
      <c r="H40" s="54">
        <v>908686</v>
      </c>
      <c r="I40" s="54">
        <v>40657</v>
      </c>
      <c r="J40" s="54">
        <v>5114927</v>
      </c>
      <c r="K40" s="54">
        <v>5114927</v>
      </c>
      <c r="L40" s="54">
        <v>0</v>
      </c>
      <c r="M40" s="54">
        <v>0</v>
      </c>
      <c r="N40" s="54">
        <v>0</v>
      </c>
      <c r="O40" s="54">
        <v>0</v>
      </c>
      <c r="P40" s="54">
        <v>0</v>
      </c>
      <c r="Q40" s="54">
        <v>0</v>
      </c>
      <c r="R40" s="54">
        <v>1924663</v>
      </c>
      <c r="S40" s="54">
        <v>0</v>
      </c>
      <c r="T40" s="54">
        <v>1897270</v>
      </c>
      <c r="U40" s="54">
        <v>27393</v>
      </c>
      <c r="V40" s="54">
        <v>101865</v>
      </c>
      <c r="W40" s="54">
        <v>29452978</v>
      </c>
      <c r="X40" s="54">
        <v>29452978</v>
      </c>
      <c r="Y40" s="54">
        <v>0</v>
      </c>
      <c r="Z40" s="54">
        <v>0</v>
      </c>
      <c r="AA40" s="54">
        <v>0</v>
      </c>
      <c r="AB40" s="54">
        <v>0</v>
      </c>
      <c r="AC40" s="54">
        <v>101038</v>
      </c>
      <c r="AD40" s="54">
        <v>659278</v>
      </c>
      <c r="AE40" s="54">
        <v>398836</v>
      </c>
      <c r="AF40" s="54">
        <v>0</v>
      </c>
      <c r="AG40" s="54">
        <v>7459834</v>
      </c>
      <c r="AH40" s="54">
        <v>2041896</v>
      </c>
      <c r="AI40" s="54">
        <v>1939415</v>
      </c>
      <c r="AJ40" s="54">
        <v>0</v>
      </c>
      <c r="AK40" s="54">
        <v>102481</v>
      </c>
      <c r="AL40" s="54">
        <v>0</v>
      </c>
      <c r="AM40" s="54">
        <v>2161361</v>
      </c>
      <c r="AN40" s="54">
        <v>161669</v>
      </c>
      <c r="AO40" s="54">
        <v>1742296</v>
      </c>
      <c r="AP40" s="54">
        <v>257396</v>
      </c>
      <c r="AQ40" s="54">
        <v>31432</v>
      </c>
      <c r="AR40" s="54">
        <v>50397451</v>
      </c>
      <c r="AS40" s="54">
        <v>0</v>
      </c>
      <c r="AT40" s="54">
        <v>264061336</v>
      </c>
      <c r="AU40" s="222"/>
      <c r="AV40" s="222"/>
      <c r="AW40" s="222"/>
      <c r="AX40" s="222"/>
      <c r="AY40" s="222"/>
    </row>
    <row r="41" spans="1:51" x14ac:dyDescent="0.35">
      <c r="A41" s="102" t="s">
        <v>38</v>
      </c>
      <c r="B41" s="54">
        <v>165835476</v>
      </c>
      <c r="C41" s="54">
        <v>0</v>
      </c>
      <c r="D41" s="54">
        <v>0</v>
      </c>
      <c r="E41" s="54">
        <v>165835476</v>
      </c>
      <c r="F41" s="54">
        <v>33471886</v>
      </c>
      <c r="G41" s="54">
        <v>67369809</v>
      </c>
      <c r="H41" s="54">
        <v>67369809</v>
      </c>
      <c r="I41" s="54">
        <v>0</v>
      </c>
      <c r="J41" s="54">
        <v>16433646</v>
      </c>
      <c r="K41" s="54">
        <v>14495539</v>
      </c>
      <c r="L41" s="54">
        <v>0</v>
      </c>
      <c r="M41" s="54">
        <v>1938107</v>
      </c>
      <c r="N41" s="54">
        <v>0</v>
      </c>
      <c r="O41" s="54">
        <v>0</v>
      </c>
      <c r="P41" s="54">
        <v>0</v>
      </c>
      <c r="Q41" s="54">
        <v>0</v>
      </c>
      <c r="R41" s="54">
        <v>15165153</v>
      </c>
      <c r="S41" s="54">
        <v>913085</v>
      </c>
      <c r="T41" s="54">
        <v>1718860</v>
      </c>
      <c r="U41" s="54">
        <v>12533208</v>
      </c>
      <c r="V41" s="54">
        <v>5010095</v>
      </c>
      <c r="W41" s="54">
        <v>4586971</v>
      </c>
      <c r="X41" s="54">
        <v>4586971</v>
      </c>
      <c r="Y41" s="54">
        <v>0</v>
      </c>
      <c r="Z41" s="54">
        <v>0</v>
      </c>
      <c r="AA41" s="54">
        <v>0</v>
      </c>
      <c r="AB41" s="54">
        <v>0</v>
      </c>
      <c r="AC41" s="54">
        <v>0</v>
      </c>
      <c r="AD41" s="54">
        <v>7505466</v>
      </c>
      <c r="AE41" s="54">
        <v>0</v>
      </c>
      <c r="AF41" s="54">
        <v>0</v>
      </c>
      <c r="AG41" s="54">
        <v>0</v>
      </c>
      <c r="AH41" s="54">
        <v>0</v>
      </c>
      <c r="AI41" s="54">
        <v>0</v>
      </c>
      <c r="AJ41" s="54">
        <v>0</v>
      </c>
      <c r="AK41" s="54">
        <v>0</v>
      </c>
      <c r="AL41" s="54">
        <v>0</v>
      </c>
      <c r="AM41" s="54">
        <v>38033589</v>
      </c>
      <c r="AN41" s="54">
        <v>22734212</v>
      </c>
      <c r="AO41" s="54">
        <v>15299377</v>
      </c>
      <c r="AP41" s="54">
        <v>0</v>
      </c>
      <c r="AQ41" s="54">
        <v>0</v>
      </c>
      <c r="AR41" s="54">
        <v>154104729</v>
      </c>
      <c r="AS41" s="54">
        <v>0</v>
      </c>
      <c r="AT41" s="54">
        <v>45202633</v>
      </c>
      <c r="AU41" s="222"/>
      <c r="AV41" s="222"/>
      <c r="AW41" s="222"/>
      <c r="AX41" s="222"/>
      <c r="AY41" s="222"/>
    </row>
    <row r="42" spans="1:51" x14ac:dyDescent="0.35">
      <c r="A42" s="102" t="s">
        <v>39</v>
      </c>
      <c r="B42" s="54">
        <v>717124957</v>
      </c>
      <c r="C42" s="54">
        <v>184150000</v>
      </c>
      <c r="D42" s="54">
        <v>30977000</v>
      </c>
      <c r="E42" s="54">
        <v>501997957</v>
      </c>
      <c r="F42" s="54">
        <v>496592872</v>
      </c>
      <c r="G42" s="54">
        <v>126995037</v>
      </c>
      <c r="H42" s="54">
        <v>126995037</v>
      </c>
      <c r="I42" s="54">
        <v>0</v>
      </c>
      <c r="J42" s="54">
        <v>0</v>
      </c>
      <c r="K42" s="54">
        <v>0</v>
      </c>
      <c r="L42" s="54">
        <v>0</v>
      </c>
      <c r="M42" s="54">
        <v>0</v>
      </c>
      <c r="N42" s="54">
        <v>58367362</v>
      </c>
      <c r="O42" s="54">
        <v>0</v>
      </c>
      <c r="P42" s="54">
        <v>57766331</v>
      </c>
      <c r="Q42" s="54">
        <v>601031</v>
      </c>
      <c r="R42" s="54">
        <v>82353601</v>
      </c>
      <c r="S42" s="54">
        <v>0</v>
      </c>
      <c r="T42" s="54">
        <v>1645754</v>
      </c>
      <c r="U42" s="54">
        <v>80707847</v>
      </c>
      <c r="V42" s="54">
        <v>2237358</v>
      </c>
      <c r="W42" s="54">
        <v>125128809</v>
      </c>
      <c r="X42" s="54">
        <v>125128809</v>
      </c>
      <c r="Y42" s="54">
        <v>0</v>
      </c>
      <c r="Z42" s="54">
        <v>0</v>
      </c>
      <c r="AA42" s="54">
        <v>0</v>
      </c>
      <c r="AB42" s="54">
        <v>0</v>
      </c>
      <c r="AC42" s="54">
        <v>8817282</v>
      </c>
      <c r="AD42" s="54">
        <v>0</v>
      </c>
      <c r="AE42" s="54">
        <v>0</v>
      </c>
      <c r="AF42" s="54">
        <v>37360010</v>
      </c>
      <c r="AG42" s="54">
        <v>2332500</v>
      </c>
      <c r="AH42" s="54">
        <v>0</v>
      </c>
      <c r="AI42" s="54">
        <v>0</v>
      </c>
      <c r="AJ42" s="54">
        <v>0</v>
      </c>
      <c r="AK42" s="54">
        <v>0</v>
      </c>
      <c r="AL42" s="54">
        <v>0</v>
      </c>
      <c r="AM42" s="54">
        <v>55939565</v>
      </c>
      <c r="AN42" s="54">
        <v>46988859</v>
      </c>
      <c r="AO42" s="54">
        <v>0</v>
      </c>
      <c r="AP42" s="54">
        <v>8950706</v>
      </c>
      <c r="AQ42" s="54">
        <v>0</v>
      </c>
      <c r="AR42" s="54">
        <v>499531524</v>
      </c>
      <c r="AS42" s="54">
        <v>88074551</v>
      </c>
      <c r="AT42" s="54">
        <v>410984754</v>
      </c>
      <c r="AU42" s="222"/>
      <c r="AV42" s="222"/>
      <c r="AW42" s="222"/>
      <c r="AX42" s="222"/>
      <c r="AY42" s="222"/>
    </row>
    <row r="43" spans="1:51" x14ac:dyDescent="0.35">
      <c r="A43" s="102" t="s">
        <v>40</v>
      </c>
      <c r="B43" s="54">
        <v>94708016</v>
      </c>
      <c r="C43" s="54">
        <v>0</v>
      </c>
      <c r="D43" s="54">
        <v>4334037</v>
      </c>
      <c r="E43" s="54">
        <v>90373979</v>
      </c>
      <c r="F43" s="54">
        <v>13640427</v>
      </c>
      <c r="G43" s="54">
        <v>18797344</v>
      </c>
      <c r="H43" s="54">
        <v>18797344</v>
      </c>
      <c r="I43" s="54">
        <v>0</v>
      </c>
      <c r="J43" s="54">
        <v>0</v>
      </c>
      <c r="K43" s="54">
        <v>0</v>
      </c>
      <c r="L43" s="54">
        <v>0</v>
      </c>
      <c r="M43" s="54">
        <v>0</v>
      </c>
      <c r="N43" s="54">
        <v>0</v>
      </c>
      <c r="O43" s="54">
        <v>0</v>
      </c>
      <c r="P43" s="54">
        <v>0</v>
      </c>
      <c r="Q43" s="54">
        <v>0</v>
      </c>
      <c r="R43" s="54">
        <v>8632861</v>
      </c>
      <c r="S43" s="54">
        <v>0</v>
      </c>
      <c r="T43" s="54">
        <v>0</v>
      </c>
      <c r="U43" s="54">
        <v>8632861</v>
      </c>
      <c r="V43" s="54">
        <v>1751576</v>
      </c>
      <c r="W43" s="54">
        <v>36255632</v>
      </c>
      <c r="X43" s="54">
        <v>36255632</v>
      </c>
      <c r="Y43" s="54">
        <v>0</v>
      </c>
      <c r="Z43" s="54">
        <v>0</v>
      </c>
      <c r="AA43" s="54">
        <v>0</v>
      </c>
      <c r="AB43" s="54">
        <v>0</v>
      </c>
      <c r="AC43" s="54">
        <v>0</v>
      </c>
      <c r="AD43" s="54">
        <v>0</v>
      </c>
      <c r="AE43" s="54">
        <v>0</v>
      </c>
      <c r="AF43" s="54">
        <v>0</v>
      </c>
      <c r="AG43" s="54">
        <v>0</v>
      </c>
      <c r="AH43" s="54">
        <v>7839792</v>
      </c>
      <c r="AI43" s="54">
        <v>0</v>
      </c>
      <c r="AJ43" s="54">
        <v>0</v>
      </c>
      <c r="AK43" s="54">
        <v>7839792</v>
      </c>
      <c r="AL43" s="54">
        <v>0</v>
      </c>
      <c r="AM43" s="54">
        <v>5686218</v>
      </c>
      <c r="AN43" s="54">
        <v>1779308</v>
      </c>
      <c r="AO43" s="54">
        <v>3458242</v>
      </c>
      <c r="AP43" s="54">
        <v>448668</v>
      </c>
      <c r="AQ43" s="54">
        <v>0</v>
      </c>
      <c r="AR43" s="54">
        <v>78963423</v>
      </c>
      <c r="AS43" s="54">
        <v>0</v>
      </c>
      <c r="AT43" s="54">
        <v>25050983</v>
      </c>
      <c r="AU43" s="222"/>
      <c r="AV43" s="222"/>
      <c r="AW43" s="222"/>
      <c r="AX43" s="222"/>
      <c r="AY43" s="222"/>
    </row>
    <row r="44" spans="1:51" x14ac:dyDescent="0.35">
      <c r="A44" s="102" t="s">
        <v>41</v>
      </c>
      <c r="B44" s="54">
        <v>99637930</v>
      </c>
      <c r="C44" s="54">
        <v>0</v>
      </c>
      <c r="D44" s="54">
        <v>0</v>
      </c>
      <c r="E44" s="54">
        <v>99637930</v>
      </c>
      <c r="F44" s="54">
        <v>0</v>
      </c>
      <c r="G44" s="54">
        <v>36152776</v>
      </c>
      <c r="H44" s="54">
        <v>21883701</v>
      </c>
      <c r="I44" s="54">
        <v>14269075</v>
      </c>
      <c r="J44" s="54">
        <v>0</v>
      </c>
      <c r="K44" s="54">
        <v>0</v>
      </c>
      <c r="L44" s="54">
        <v>0</v>
      </c>
      <c r="M44" s="54">
        <v>0</v>
      </c>
      <c r="N44" s="54">
        <v>0</v>
      </c>
      <c r="O44" s="54">
        <v>0</v>
      </c>
      <c r="P44" s="54">
        <v>0</v>
      </c>
      <c r="Q44" s="54">
        <v>0</v>
      </c>
      <c r="R44" s="54">
        <v>8203184</v>
      </c>
      <c r="S44" s="54">
        <v>0</v>
      </c>
      <c r="T44" s="54">
        <v>8184646</v>
      </c>
      <c r="U44" s="54">
        <v>18538</v>
      </c>
      <c r="V44" s="54">
        <v>329641</v>
      </c>
      <c r="W44" s="54">
        <v>0</v>
      </c>
      <c r="X44" s="54">
        <v>0</v>
      </c>
      <c r="Y44" s="54">
        <v>0</v>
      </c>
      <c r="Z44" s="54">
        <v>0</v>
      </c>
      <c r="AA44" s="54">
        <v>0</v>
      </c>
      <c r="AB44" s="54">
        <v>0</v>
      </c>
      <c r="AC44" s="54">
        <v>0</v>
      </c>
      <c r="AD44" s="54">
        <v>2811692</v>
      </c>
      <c r="AE44" s="54">
        <v>0</v>
      </c>
      <c r="AF44" s="54">
        <v>0</v>
      </c>
      <c r="AG44" s="54">
        <v>1986020</v>
      </c>
      <c r="AH44" s="54">
        <v>5062771</v>
      </c>
      <c r="AI44" s="54">
        <v>0</v>
      </c>
      <c r="AJ44" s="54">
        <v>0</v>
      </c>
      <c r="AK44" s="54">
        <v>5062771</v>
      </c>
      <c r="AL44" s="54">
        <v>0</v>
      </c>
      <c r="AM44" s="54">
        <v>40101816</v>
      </c>
      <c r="AN44" s="54">
        <v>15241509</v>
      </c>
      <c r="AO44" s="54">
        <v>23031957</v>
      </c>
      <c r="AP44" s="54">
        <v>1828350</v>
      </c>
      <c r="AQ44" s="54">
        <v>4990030</v>
      </c>
      <c r="AR44" s="54">
        <v>99637930</v>
      </c>
      <c r="AS44" s="54">
        <v>0</v>
      </c>
      <c r="AT44" s="54">
        <v>0</v>
      </c>
      <c r="AU44" s="222"/>
      <c r="AV44" s="222"/>
      <c r="AW44" s="222"/>
      <c r="AX44" s="222"/>
      <c r="AY44" s="222"/>
    </row>
    <row r="45" spans="1:51" x14ac:dyDescent="0.35">
      <c r="A45" s="102" t="s">
        <v>42</v>
      </c>
      <c r="B45" s="54">
        <v>21207402</v>
      </c>
      <c r="C45" s="54">
        <v>0</v>
      </c>
      <c r="D45" s="54">
        <v>2120740</v>
      </c>
      <c r="E45" s="54">
        <v>19086662</v>
      </c>
      <c r="F45" s="54">
        <v>21984767</v>
      </c>
      <c r="G45" s="54">
        <v>6988749</v>
      </c>
      <c r="H45" s="54">
        <v>6988749</v>
      </c>
      <c r="I45" s="54">
        <v>0</v>
      </c>
      <c r="J45" s="54">
        <v>7286085</v>
      </c>
      <c r="K45" s="54">
        <v>3493778</v>
      </c>
      <c r="L45" s="54">
        <v>0</v>
      </c>
      <c r="M45" s="54">
        <v>3792307</v>
      </c>
      <c r="N45" s="54">
        <v>0</v>
      </c>
      <c r="O45" s="54">
        <v>0</v>
      </c>
      <c r="P45" s="54">
        <v>0</v>
      </c>
      <c r="Q45" s="54">
        <v>0</v>
      </c>
      <c r="R45" s="54">
        <v>2048056</v>
      </c>
      <c r="S45" s="54">
        <v>0</v>
      </c>
      <c r="T45" s="54">
        <v>0</v>
      </c>
      <c r="U45" s="54">
        <v>2048056</v>
      </c>
      <c r="V45" s="54">
        <v>16844</v>
      </c>
      <c r="W45" s="54">
        <v>0</v>
      </c>
      <c r="X45" s="54">
        <v>0</v>
      </c>
      <c r="Y45" s="54">
        <v>0</v>
      </c>
      <c r="Z45" s="54">
        <v>0</v>
      </c>
      <c r="AA45" s="54">
        <v>0</v>
      </c>
      <c r="AB45" s="54">
        <v>0</v>
      </c>
      <c r="AC45" s="54">
        <v>0</v>
      </c>
      <c r="AD45" s="54">
        <v>101681</v>
      </c>
      <c r="AE45" s="54">
        <v>0</v>
      </c>
      <c r="AF45" s="54">
        <v>0</v>
      </c>
      <c r="AG45" s="54">
        <v>0</v>
      </c>
      <c r="AH45" s="54">
        <v>0</v>
      </c>
      <c r="AI45" s="54">
        <v>0</v>
      </c>
      <c r="AJ45" s="54">
        <v>0</v>
      </c>
      <c r="AK45" s="54">
        <v>0</v>
      </c>
      <c r="AL45" s="54">
        <v>566996</v>
      </c>
      <c r="AM45" s="54">
        <v>1268127</v>
      </c>
      <c r="AN45" s="54">
        <v>1268127</v>
      </c>
      <c r="AO45" s="54">
        <v>0</v>
      </c>
      <c r="AP45" s="54">
        <v>0</v>
      </c>
      <c r="AQ45" s="54">
        <v>0</v>
      </c>
      <c r="AR45" s="54">
        <v>18276538</v>
      </c>
      <c r="AS45" s="54">
        <v>0</v>
      </c>
      <c r="AT45" s="54">
        <v>22794891</v>
      </c>
      <c r="AU45" s="222"/>
      <c r="AV45" s="222"/>
      <c r="AW45" s="222"/>
      <c r="AX45" s="222"/>
      <c r="AY45" s="222"/>
    </row>
    <row r="46" spans="1:51" x14ac:dyDescent="0.35">
      <c r="A46" s="102" t="s">
        <v>43</v>
      </c>
      <c r="B46" s="54">
        <v>190891768</v>
      </c>
      <c r="C46" s="54">
        <v>57000000</v>
      </c>
      <c r="D46" s="54">
        <v>0</v>
      </c>
      <c r="E46" s="54">
        <v>133891768</v>
      </c>
      <c r="F46" s="54">
        <v>730280722</v>
      </c>
      <c r="G46" s="54">
        <v>17460032</v>
      </c>
      <c r="H46" s="54">
        <v>17460032</v>
      </c>
      <c r="I46" s="54">
        <v>0</v>
      </c>
      <c r="J46" s="54">
        <v>0</v>
      </c>
      <c r="K46" s="54">
        <v>0</v>
      </c>
      <c r="L46" s="54">
        <v>0</v>
      </c>
      <c r="M46" s="54">
        <v>0</v>
      </c>
      <c r="N46" s="54">
        <v>0</v>
      </c>
      <c r="O46" s="54">
        <v>0</v>
      </c>
      <c r="P46" s="54">
        <v>0</v>
      </c>
      <c r="Q46" s="54">
        <v>0</v>
      </c>
      <c r="R46" s="54">
        <v>22199392</v>
      </c>
      <c r="S46" s="54">
        <v>0</v>
      </c>
      <c r="T46" s="54">
        <v>0</v>
      </c>
      <c r="U46" s="54">
        <v>22199392</v>
      </c>
      <c r="V46" s="54">
        <v>588416</v>
      </c>
      <c r="W46" s="54">
        <v>0</v>
      </c>
      <c r="X46" s="54">
        <v>0</v>
      </c>
      <c r="Y46" s="54">
        <v>0</v>
      </c>
      <c r="Z46" s="54">
        <v>0</v>
      </c>
      <c r="AA46" s="54">
        <v>0</v>
      </c>
      <c r="AB46" s="54">
        <v>0</v>
      </c>
      <c r="AC46" s="54">
        <v>0</v>
      </c>
      <c r="AD46" s="54">
        <v>438380</v>
      </c>
      <c r="AE46" s="54">
        <v>0</v>
      </c>
      <c r="AF46" s="54">
        <v>0</v>
      </c>
      <c r="AG46" s="54">
        <v>0</v>
      </c>
      <c r="AH46" s="54">
        <v>0</v>
      </c>
      <c r="AI46" s="54">
        <v>0</v>
      </c>
      <c r="AJ46" s="54">
        <v>0</v>
      </c>
      <c r="AK46" s="54">
        <v>0</v>
      </c>
      <c r="AL46" s="54">
        <v>0</v>
      </c>
      <c r="AM46" s="54">
        <v>32006187</v>
      </c>
      <c r="AN46" s="54">
        <v>31965807</v>
      </c>
      <c r="AO46" s="54">
        <v>0</v>
      </c>
      <c r="AP46" s="54">
        <v>40380</v>
      </c>
      <c r="AQ46" s="54">
        <v>1846210</v>
      </c>
      <c r="AR46" s="54">
        <v>74538617</v>
      </c>
      <c r="AS46" s="54">
        <v>0</v>
      </c>
      <c r="AT46" s="54">
        <v>789633873</v>
      </c>
      <c r="AU46" s="222"/>
      <c r="AV46" s="222"/>
      <c r="AW46" s="222"/>
      <c r="AX46" s="222"/>
      <c r="AY46" s="222"/>
    </row>
    <row r="47" spans="1:51" x14ac:dyDescent="0.35">
      <c r="A47" s="102" t="s">
        <v>44</v>
      </c>
      <c r="B47" s="54">
        <v>484652105</v>
      </c>
      <c r="C47" s="54">
        <v>0</v>
      </c>
      <c r="D47" s="54">
        <v>31668073</v>
      </c>
      <c r="E47" s="54">
        <v>452984032</v>
      </c>
      <c r="F47" s="54">
        <v>336779271</v>
      </c>
      <c r="G47" s="54">
        <v>6843349</v>
      </c>
      <c r="H47" s="54">
        <v>6843349</v>
      </c>
      <c r="I47" s="54">
        <v>0</v>
      </c>
      <c r="J47" s="54">
        <v>86273658</v>
      </c>
      <c r="K47" s="54">
        <v>86273658</v>
      </c>
      <c r="L47" s="54">
        <v>0</v>
      </c>
      <c r="M47" s="54">
        <v>0</v>
      </c>
      <c r="N47" s="54">
        <v>233204292</v>
      </c>
      <c r="O47" s="54">
        <v>233204292</v>
      </c>
      <c r="P47" s="54">
        <v>0</v>
      </c>
      <c r="Q47" s="54">
        <v>0</v>
      </c>
      <c r="R47" s="54">
        <v>78214614</v>
      </c>
      <c r="S47" s="54">
        <v>2352150</v>
      </c>
      <c r="T47" s="54">
        <v>5634319</v>
      </c>
      <c r="U47" s="54">
        <v>70228145</v>
      </c>
      <c r="V47" s="54">
        <v>1676514</v>
      </c>
      <c r="W47" s="54">
        <v>0</v>
      </c>
      <c r="X47" s="54">
        <v>0</v>
      </c>
      <c r="Y47" s="54">
        <v>0</v>
      </c>
      <c r="Z47" s="54">
        <v>0</v>
      </c>
      <c r="AA47" s="54">
        <v>0</v>
      </c>
      <c r="AB47" s="54">
        <v>0</v>
      </c>
      <c r="AC47" s="54">
        <v>4250924</v>
      </c>
      <c r="AD47" s="54">
        <v>0</v>
      </c>
      <c r="AE47" s="54">
        <v>0</v>
      </c>
      <c r="AF47" s="54">
        <v>6899053</v>
      </c>
      <c r="AG47" s="54">
        <v>9654369</v>
      </c>
      <c r="AH47" s="54">
        <v>0</v>
      </c>
      <c r="AI47" s="54">
        <v>0</v>
      </c>
      <c r="AJ47" s="54">
        <v>0</v>
      </c>
      <c r="AK47" s="54">
        <v>0</v>
      </c>
      <c r="AL47" s="54">
        <v>13366835</v>
      </c>
      <c r="AM47" s="54">
        <v>68010235</v>
      </c>
      <c r="AN47" s="54">
        <v>53872932</v>
      </c>
      <c r="AO47" s="54">
        <v>0</v>
      </c>
      <c r="AP47" s="54">
        <v>14137303</v>
      </c>
      <c r="AQ47" s="54">
        <v>0</v>
      </c>
      <c r="AR47" s="54">
        <v>508393843</v>
      </c>
      <c r="AS47" s="54">
        <v>0</v>
      </c>
      <c r="AT47" s="54">
        <v>281369460</v>
      </c>
      <c r="AU47" s="222"/>
      <c r="AV47" s="222"/>
      <c r="AW47" s="222"/>
      <c r="AX47" s="222"/>
      <c r="AY47" s="222"/>
    </row>
    <row r="48" spans="1:51" x14ac:dyDescent="0.35">
      <c r="A48" s="102" t="s">
        <v>45</v>
      </c>
      <c r="B48" s="54">
        <v>75355939</v>
      </c>
      <c r="C48" s="54">
        <v>15071188</v>
      </c>
      <c r="D48" s="54">
        <v>7535000</v>
      </c>
      <c r="E48" s="54">
        <v>52749751</v>
      </c>
      <c r="F48" s="54">
        <v>55870401</v>
      </c>
      <c r="G48" s="54">
        <v>10651805</v>
      </c>
      <c r="H48" s="54">
        <v>10651805</v>
      </c>
      <c r="I48" s="54">
        <v>0</v>
      </c>
      <c r="J48" s="54">
        <v>0</v>
      </c>
      <c r="K48" s="54">
        <v>0</v>
      </c>
      <c r="L48" s="54">
        <v>0</v>
      </c>
      <c r="M48" s="54">
        <v>0</v>
      </c>
      <c r="N48" s="54">
        <v>0</v>
      </c>
      <c r="O48" s="54">
        <v>0</v>
      </c>
      <c r="P48" s="54">
        <v>0</v>
      </c>
      <c r="Q48" s="54">
        <v>0</v>
      </c>
      <c r="R48" s="54">
        <v>14776813</v>
      </c>
      <c r="S48" s="54">
        <v>191122</v>
      </c>
      <c r="T48" s="54">
        <v>1056879</v>
      </c>
      <c r="U48" s="54">
        <v>13528812</v>
      </c>
      <c r="V48" s="54">
        <v>0</v>
      </c>
      <c r="W48" s="54">
        <v>8266799</v>
      </c>
      <c r="X48" s="54">
        <v>3072662</v>
      </c>
      <c r="Y48" s="54">
        <v>5194137</v>
      </c>
      <c r="Z48" s="54">
        <v>337965</v>
      </c>
      <c r="AA48" s="54">
        <v>0</v>
      </c>
      <c r="AB48" s="54">
        <v>0</v>
      </c>
      <c r="AC48" s="54">
        <v>1983188</v>
      </c>
      <c r="AD48" s="54">
        <v>2788922</v>
      </c>
      <c r="AE48" s="54">
        <v>1215163</v>
      </c>
      <c r="AF48" s="54">
        <v>188520</v>
      </c>
      <c r="AG48" s="54">
        <v>572743</v>
      </c>
      <c r="AH48" s="54">
        <v>1348499</v>
      </c>
      <c r="AI48" s="54">
        <v>1348499</v>
      </c>
      <c r="AJ48" s="54">
        <v>0</v>
      </c>
      <c r="AK48" s="54">
        <v>0</v>
      </c>
      <c r="AL48" s="54">
        <v>0</v>
      </c>
      <c r="AM48" s="54">
        <v>7059381</v>
      </c>
      <c r="AN48" s="54">
        <v>5710543</v>
      </c>
      <c r="AO48" s="54">
        <v>552213</v>
      </c>
      <c r="AP48" s="54">
        <v>796625</v>
      </c>
      <c r="AQ48" s="54">
        <v>0</v>
      </c>
      <c r="AR48" s="54">
        <v>49189798</v>
      </c>
      <c r="AS48" s="54">
        <v>0</v>
      </c>
      <c r="AT48" s="54">
        <v>59430354</v>
      </c>
      <c r="AU48" s="222"/>
      <c r="AV48" s="222"/>
      <c r="AW48" s="222"/>
      <c r="AX48" s="222"/>
      <c r="AY48" s="222"/>
    </row>
    <row r="49" spans="1:51" x14ac:dyDescent="0.35">
      <c r="A49" s="102" t="s">
        <v>46</v>
      </c>
      <c r="B49" s="54">
        <v>47196916</v>
      </c>
      <c r="C49" s="54">
        <v>9224076</v>
      </c>
      <c r="D49" s="54">
        <v>4719691</v>
      </c>
      <c r="E49" s="54">
        <v>33253149</v>
      </c>
      <c r="F49" s="54">
        <v>0</v>
      </c>
      <c r="G49" s="54">
        <v>2132657</v>
      </c>
      <c r="H49" s="54">
        <v>2132657</v>
      </c>
      <c r="I49" s="54">
        <v>0</v>
      </c>
      <c r="J49" s="54">
        <v>0</v>
      </c>
      <c r="K49" s="54">
        <v>0</v>
      </c>
      <c r="L49" s="54">
        <v>0</v>
      </c>
      <c r="M49" s="54">
        <v>0</v>
      </c>
      <c r="N49" s="54">
        <v>8363591</v>
      </c>
      <c r="O49" s="54">
        <v>8363591</v>
      </c>
      <c r="P49" s="54">
        <v>0</v>
      </c>
      <c r="Q49" s="54">
        <v>0</v>
      </c>
      <c r="R49" s="54">
        <v>0</v>
      </c>
      <c r="S49" s="54">
        <v>0</v>
      </c>
      <c r="T49" s="54">
        <v>0</v>
      </c>
      <c r="U49" s="54">
        <v>0</v>
      </c>
      <c r="V49" s="54">
        <v>0</v>
      </c>
      <c r="W49" s="54">
        <v>608353</v>
      </c>
      <c r="X49" s="54">
        <v>608353</v>
      </c>
      <c r="Y49" s="54">
        <v>0</v>
      </c>
      <c r="Z49" s="54">
        <v>0</v>
      </c>
      <c r="AA49" s="54">
        <v>19246366</v>
      </c>
      <c r="AB49" s="54">
        <v>0</v>
      </c>
      <c r="AC49" s="54">
        <v>110955</v>
      </c>
      <c r="AD49" s="54">
        <v>0</v>
      </c>
      <c r="AE49" s="54">
        <v>0</v>
      </c>
      <c r="AF49" s="54">
        <v>0</v>
      </c>
      <c r="AG49" s="54">
        <v>0</v>
      </c>
      <c r="AH49" s="54">
        <v>0</v>
      </c>
      <c r="AI49" s="54">
        <v>0</v>
      </c>
      <c r="AJ49" s="54">
        <v>0</v>
      </c>
      <c r="AK49" s="54">
        <v>0</v>
      </c>
      <c r="AL49" s="54">
        <v>0</v>
      </c>
      <c r="AM49" s="54">
        <v>2791227</v>
      </c>
      <c r="AN49" s="54">
        <v>1386910</v>
      </c>
      <c r="AO49" s="54">
        <v>1235502</v>
      </c>
      <c r="AP49" s="54">
        <v>168815</v>
      </c>
      <c r="AQ49" s="54">
        <v>0</v>
      </c>
      <c r="AR49" s="54">
        <v>33253149</v>
      </c>
      <c r="AS49" s="54">
        <v>0</v>
      </c>
      <c r="AT49" s="54">
        <v>0</v>
      </c>
      <c r="AU49" s="222"/>
      <c r="AV49" s="222"/>
      <c r="AW49" s="222"/>
      <c r="AX49" s="222"/>
      <c r="AY49" s="222"/>
    </row>
    <row r="50" spans="1:51" x14ac:dyDescent="0.35">
      <c r="A50" s="102" t="s">
        <v>47</v>
      </c>
      <c r="B50" s="54">
        <v>157762831</v>
      </c>
      <c r="C50" s="54">
        <v>16607349</v>
      </c>
      <c r="D50" s="54">
        <v>15776283</v>
      </c>
      <c r="E50" s="54">
        <v>125379199</v>
      </c>
      <c r="F50" s="54">
        <v>140268135</v>
      </c>
      <c r="G50" s="54">
        <v>26006115</v>
      </c>
      <c r="H50" s="54">
        <v>26006115</v>
      </c>
      <c r="I50" s="54">
        <v>0</v>
      </c>
      <c r="J50" s="54">
        <v>0</v>
      </c>
      <c r="K50" s="54">
        <v>0</v>
      </c>
      <c r="L50" s="54">
        <v>0</v>
      </c>
      <c r="M50" s="54">
        <v>0</v>
      </c>
      <c r="N50" s="54">
        <v>0</v>
      </c>
      <c r="O50" s="54">
        <v>0</v>
      </c>
      <c r="P50" s="54">
        <v>0</v>
      </c>
      <c r="Q50" s="54">
        <v>0</v>
      </c>
      <c r="R50" s="54">
        <v>17655067</v>
      </c>
      <c r="S50" s="54">
        <v>2900</v>
      </c>
      <c r="T50" s="54">
        <v>438630</v>
      </c>
      <c r="U50" s="54">
        <v>17213537</v>
      </c>
      <c r="V50" s="54">
        <v>526039</v>
      </c>
      <c r="W50" s="54">
        <v>630143</v>
      </c>
      <c r="X50" s="54">
        <v>630143</v>
      </c>
      <c r="Y50" s="54">
        <v>0</v>
      </c>
      <c r="Z50" s="54">
        <v>9978</v>
      </c>
      <c r="AA50" s="54">
        <v>185725</v>
      </c>
      <c r="AB50" s="54">
        <v>0</v>
      </c>
      <c r="AC50" s="54">
        <v>5391563</v>
      </c>
      <c r="AD50" s="54">
        <v>2862490</v>
      </c>
      <c r="AE50" s="54">
        <v>1500000</v>
      </c>
      <c r="AF50" s="54">
        <v>0</v>
      </c>
      <c r="AG50" s="54">
        <v>0</v>
      </c>
      <c r="AH50" s="54">
        <v>35952509</v>
      </c>
      <c r="AI50" s="54">
        <v>27163702</v>
      </c>
      <c r="AJ50" s="54">
        <v>0</v>
      </c>
      <c r="AK50" s="54">
        <v>8788807</v>
      </c>
      <c r="AL50" s="54">
        <v>938049</v>
      </c>
      <c r="AM50" s="54">
        <v>26563998</v>
      </c>
      <c r="AN50" s="54">
        <v>26121072</v>
      </c>
      <c r="AO50" s="54">
        <v>0</v>
      </c>
      <c r="AP50" s="54">
        <v>442926</v>
      </c>
      <c r="AQ50" s="54">
        <v>14255473</v>
      </c>
      <c r="AR50" s="54">
        <v>132477149</v>
      </c>
      <c r="AS50" s="54">
        <v>7366207</v>
      </c>
      <c r="AT50" s="54">
        <v>125803978</v>
      </c>
      <c r="AU50" s="222"/>
      <c r="AV50" s="222"/>
      <c r="AW50" s="222"/>
      <c r="AX50" s="222"/>
      <c r="AY50" s="222"/>
    </row>
    <row r="51" spans="1:51" x14ac:dyDescent="0.35">
      <c r="A51" s="102" t="s">
        <v>48</v>
      </c>
      <c r="B51" s="54">
        <v>378987702</v>
      </c>
      <c r="C51" s="54">
        <v>107705092</v>
      </c>
      <c r="D51" s="54">
        <v>5675000</v>
      </c>
      <c r="E51" s="54">
        <v>265607610</v>
      </c>
      <c r="F51" s="54">
        <v>111917668</v>
      </c>
      <c r="G51" s="54">
        <v>77609083</v>
      </c>
      <c r="H51" s="54">
        <v>77609083</v>
      </c>
      <c r="I51" s="54">
        <v>0</v>
      </c>
      <c r="J51" s="54">
        <v>0</v>
      </c>
      <c r="K51" s="54">
        <v>0</v>
      </c>
      <c r="L51" s="54">
        <v>0</v>
      </c>
      <c r="M51" s="54">
        <v>0</v>
      </c>
      <c r="N51" s="54">
        <v>4637452</v>
      </c>
      <c r="O51" s="54">
        <v>0</v>
      </c>
      <c r="P51" s="54">
        <v>0</v>
      </c>
      <c r="Q51" s="54">
        <v>4637452</v>
      </c>
      <c r="R51" s="54">
        <v>63366852</v>
      </c>
      <c r="S51" s="54">
        <v>15747161</v>
      </c>
      <c r="T51" s="54">
        <v>12893716</v>
      </c>
      <c r="U51" s="54">
        <v>34725975</v>
      </c>
      <c r="V51" s="54">
        <v>0</v>
      </c>
      <c r="W51" s="54">
        <v>39530503</v>
      </c>
      <c r="X51" s="54">
        <v>39530503</v>
      </c>
      <c r="Y51" s="54">
        <v>0</v>
      </c>
      <c r="Z51" s="54">
        <v>0</v>
      </c>
      <c r="AA51" s="54">
        <v>0</v>
      </c>
      <c r="AB51" s="54">
        <v>0</v>
      </c>
      <c r="AC51" s="54">
        <v>0</v>
      </c>
      <c r="AD51" s="54">
        <v>2549461</v>
      </c>
      <c r="AE51" s="54">
        <v>0</v>
      </c>
      <c r="AF51" s="54">
        <v>0</v>
      </c>
      <c r="AG51" s="54">
        <v>0</v>
      </c>
      <c r="AH51" s="54">
        <v>28400157</v>
      </c>
      <c r="AI51" s="54">
        <v>0</v>
      </c>
      <c r="AJ51" s="54">
        <v>0</v>
      </c>
      <c r="AK51" s="54">
        <v>28400157</v>
      </c>
      <c r="AL51" s="54">
        <v>0</v>
      </c>
      <c r="AM51" s="54">
        <v>29776841</v>
      </c>
      <c r="AN51" s="54">
        <v>22081864</v>
      </c>
      <c r="AO51" s="54">
        <v>0</v>
      </c>
      <c r="AP51" s="54">
        <v>7694977</v>
      </c>
      <c r="AQ51" s="54">
        <v>0</v>
      </c>
      <c r="AR51" s="54">
        <v>245870349</v>
      </c>
      <c r="AS51" s="54">
        <v>25809451</v>
      </c>
      <c r="AT51" s="54">
        <v>105845478</v>
      </c>
      <c r="AU51" s="222"/>
      <c r="AV51" s="222"/>
      <c r="AW51" s="222"/>
      <c r="AX51" s="222"/>
      <c r="AY51" s="222"/>
    </row>
    <row r="52" spans="1:51" s="132" customFormat="1" x14ac:dyDescent="0.35">
      <c r="A52" s="131" t="s">
        <v>49</v>
      </c>
      <c r="B52" s="103">
        <v>109812728</v>
      </c>
      <c r="C52" s="103">
        <v>0</v>
      </c>
      <c r="D52" s="103">
        <v>10981272</v>
      </c>
      <c r="E52" s="103">
        <v>98831456</v>
      </c>
      <c r="F52" s="103">
        <v>101714696</v>
      </c>
      <c r="G52" s="103">
        <v>14072077</v>
      </c>
      <c r="H52" s="103">
        <v>14072077</v>
      </c>
      <c r="I52" s="103">
        <v>0</v>
      </c>
      <c r="J52" s="103">
        <v>19193386</v>
      </c>
      <c r="K52" s="103">
        <v>18742405</v>
      </c>
      <c r="L52" s="103">
        <v>0</v>
      </c>
      <c r="M52" s="103">
        <v>450981</v>
      </c>
      <c r="N52" s="103">
        <v>0</v>
      </c>
      <c r="O52" s="103">
        <v>0</v>
      </c>
      <c r="P52" s="103">
        <v>0</v>
      </c>
      <c r="Q52" s="103">
        <v>0</v>
      </c>
      <c r="R52" s="103">
        <v>419046</v>
      </c>
      <c r="S52" s="103">
        <v>0</v>
      </c>
      <c r="T52" s="103">
        <v>0</v>
      </c>
      <c r="U52" s="103">
        <v>419046</v>
      </c>
      <c r="V52" s="103">
        <v>12678569</v>
      </c>
      <c r="W52" s="103">
        <v>18125000</v>
      </c>
      <c r="X52" s="103">
        <v>18125000</v>
      </c>
      <c r="Y52" s="103">
        <v>0</v>
      </c>
      <c r="Z52" s="103">
        <v>0</v>
      </c>
      <c r="AA52" s="103">
        <v>0</v>
      </c>
      <c r="AB52" s="103">
        <v>0</v>
      </c>
      <c r="AC52" s="103">
        <v>13169193</v>
      </c>
      <c r="AD52" s="103">
        <v>1798145</v>
      </c>
      <c r="AE52" s="103">
        <v>585</v>
      </c>
      <c r="AF52" s="103">
        <v>0</v>
      </c>
      <c r="AG52" s="103">
        <v>0</v>
      </c>
      <c r="AH52" s="103">
        <v>7703690</v>
      </c>
      <c r="AI52" s="103">
        <v>3581390</v>
      </c>
      <c r="AJ52" s="103">
        <v>0</v>
      </c>
      <c r="AK52" s="103">
        <v>4122300</v>
      </c>
      <c r="AL52" s="103">
        <v>0</v>
      </c>
      <c r="AM52" s="103">
        <v>9666576</v>
      </c>
      <c r="AN52" s="103">
        <v>7715788</v>
      </c>
      <c r="AO52" s="103">
        <v>0</v>
      </c>
      <c r="AP52" s="103">
        <v>1950788</v>
      </c>
      <c r="AQ52" s="103">
        <v>2274728</v>
      </c>
      <c r="AR52" s="54">
        <v>99100995</v>
      </c>
      <c r="AS52" s="103">
        <v>0</v>
      </c>
      <c r="AT52" s="103">
        <v>101445157</v>
      </c>
      <c r="AU52" s="222"/>
      <c r="AV52" s="222"/>
      <c r="AW52" s="222"/>
      <c r="AX52" s="222"/>
      <c r="AY52" s="222"/>
    </row>
    <row r="53" spans="1:51" x14ac:dyDescent="0.35">
      <c r="A53" s="102" t="s">
        <v>50</v>
      </c>
      <c r="B53" s="54">
        <v>312845980</v>
      </c>
      <c r="C53" s="54">
        <v>62569196</v>
      </c>
      <c r="D53" s="54">
        <v>14653500</v>
      </c>
      <c r="E53" s="54">
        <v>235623284</v>
      </c>
      <c r="F53" s="54">
        <v>186527124</v>
      </c>
      <c r="G53" s="54">
        <v>1887343</v>
      </c>
      <c r="H53" s="54">
        <v>1887343</v>
      </c>
      <c r="I53" s="54">
        <v>0</v>
      </c>
      <c r="J53" s="54">
        <v>0</v>
      </c>
      <c r="K53" s="54">
        <v>0</v>
      </c>
      <c r="L53" s="54">
        <v>0</v>
      </c>
      <c r="M53" s="54">
        <v>0</v>
      </c>
      <c r="N53" s="54">
        <v>0</v>
      </c>
      <c r="O53" s="54">
        <v>0</v>
      </c>
      <c r="P53" s="54">
        <v>0</v>
      </c>
      <c r="Q53" s="54">
        <v>0</v>
      </c>
      <c r="R53" s="54">
        <v>5160583</v>
      </c>
      <c r="S53" s="54">
        <v>2619251</v>
      </c>
      <c r="T53" s="54">
        <v>409559</v>
      </c>
      <c r="U53" s="54">
        <v>2131773</v>
      </c>
      <c r="V53" s="54">
        <v>31018</v>
      </c>
      <c r="W53" s="54">
        <v>111479249</v>
      </c>
      <c r="X53" s="54">
        <v>111479249</v>
      </c>
      <c r="Y53" s="54">
        <v>0</v>
      </c>
      <c r="Z53" s="54">
        <v>0</v>
      </c>
      <c r="AA53" s="54">
        <v>69700000</v>
      </c>
      <c r="AB53" s="54">
        <v>0</v>
      </c>
      <c r="AC53" s="54">
        <v>1048637</v>
      </c>
      <c r="AD53" s="54">
        <v>504800</v>
      </c>
      <c r="AE53" s="54">
        <v>2153952</v>
      </c>
      <c r="AF53" s="54">
        <v>777463</v>
      </c>
      <c r="AG53" s="54">
        <v>0</v>
      </c>
      <c r="AH53" s="54">
        <v>7317178</v>
      </c>
      <c r="AI53" s="54">
        <v>7317178</v>
      </c>
      <c r="AJ53" s="54">
        <v>0</v>
      </c>
      <c r="AK53" s="54">
        <v>0</v>
      </c>
      <c r="AL53" s="54">
        <v>4142706</v>
      </c>
      <c r="AM53" s="54">
        <v>12544258</v>
      </c>
      <c r="AN53" s="54">
        <v>10774945</v>
      </c>
      <c r="AO53" s="54">
        <v>115650</v>
      </c>
      <c r="AP53" s="54">
        <v>1653663</v>
      </c>
      <c r="AQ53" s="54">
        <v>406598</v>
      </c>
      <c r="AR53" s="54">
        <v>217153785</v>
      </c>
      <c r="AS53" s="54">
        <v>0</v>
      </c>
      <c r="AT53" s="54">
        <v>204996623</v>
      </c>
      <c r="AU53" s="222"/>
      <c r="AV53" s="222"/>
      <c r="AW53" s="222"/>
      <c r="AX53" s="222"/>
      <c r="AY53" s="222"/>
    </row>
    <row r="54" spans="1:51" x14ac:dyDescent="0.35">
      <c r="A54" s="133" t="s">
        <v>51</v>
      </c>
      <c r="B54" s="54">
        <v>18428651</v>
      </c>
      <c r="C54" s="54">
        <v>0</v>
      </c>
      <c r="D54" s="54">
        <v>0</v>
      </c>
      <c r="E54" s="134">
        <v>18428651</v>
      </c>
      <c r="F54" s="54">
        <v>28633026</v>
      </c>
      <c r="G54" s="54">
        <v>6621651</v>
      </c>
      <c r="H54" s="54">
        <v>3826894</v>
      </c>
      <c r="I54" s="134">
        <v>2794757</v>
      </c>
      <c r="J54" s="54">
        <v>0</v>
      </c>
      <c r="K54" s="54">
        <v>0</v>
      </c>
      <c r="L54" s="54">
        <v>0</v>
      </c>
      <c r="M54" s="134">
        <v>0</v>
      </c>
      <c r="N54" s="54">
        <v>0</v>
      </c>
      <c r="O54" s="54">
        <v>0</v>
      </c>
      <c r="P54" s="54">
        <v>0</v>
      </c>
      <c r="Q54" s="134">
        <v>0</v>
      </c>
      <c r="R54" s="54">
        <v>5192309</v>
      </c>
      <c r="S54" s="54">
        <v>0</v>
      </c>
      <c r="T54" s="54">
        <v>5192309</v>
      </c>
      <c r="U54" s="134">
        <v>0</v>
      </c>
      <c r="V54" s="54">
        <v>0</v>
      </c>
      <c r="W54" s="54">
        <v>1709484</v>
      </c>
      <c r="X54" s="54">
        <v>0</v>
      </c>
      <c r="Y54" s="134">
        <v>1709484</v>
      </c>
      <c r="Z54" s="54">
        <v>0</v>
      </c>
      <c r="AA54" s="54">
        <v>0</v>
      </c>
      <c r="AB54" s="54">
        <v>0</v>
      </c>
      <c r="AC54" s="134">
        <v>1385397</v>
      </c>
      <c r="AD54" s="54">
        <v>1614037</v>
      </c>
      <c r="AE54" s="54">
        <v>0</v>
      </c>
      <c r="AF54" s="54">
        <v>0</v>
      </c>
      <c r="AG54" s="134">
        <v>0</v>
      </c>
      <c r="AH54" s="54">
        <v>0</v>
      </c>
      <c r="AI54" s="54">
        <v>0</v>
      </c>
      <c r="AJ54" s="54">
        <v>0</v>
      </c>
      <c r="AK54" s="134">
        <v>0</v>
      </c>
      <c r="AL54" s="54">
        <v>922906</v>
      </c>
      <c r="AM54" s="54">
        <v>2385201</v>
      </c>
      <c r="AN54" s="54">
        <v>1997633</v>
      </c>
      <c r="AO54" s="134">
        <v>303980</v>
      </c>
      <c r="AP54" s="54">
        <v>83588</v>
      </c>
      <c r="AQ54" s="54">
        <v>0</v>
      </c>
      <c r="AR54" s="54">
        <v>19830985</v>
      </c>
      <c r="AS54" s="54">
        <v>0</v>
      </c>
      <c r="AT54" s="54">
        <v>27230692</v>
      </c>
      <c r="AU54" s="222"/>
      <c r="AV54" s="222"/>
      <c r="AW54" s="222"/>
      <c r="AX54" s="222"/>
      <c r="AY54" s="222"/>
    </row>
    <row r="55" spans="1:51" x14ac:dyDescent="0.35">
      <c r="A55" s="173" t="s">
        <v>371</v>
      </c>
      <c r="AC55" s="130"/>
      <c r="AR55" s="130"/>
      <c r="AU55" s="222"/>
      <c r="AV55" s="222"/>
      <c r="AW55" s="222"/>
      <c r="AX55" s="222"/>
      <c r="AY55" s="222"/>
    </row>
    <row r="56" spans="1:51" x14ac:dyDescent="0.35">
      <c r="AR56" s="130"/>
    </row>
  </sheetData>
  <conditionalFormatting sqref="B3:AT54">
    <cfRule type="cellIs" dxfId="3" priority="13" operator="lessThan">
      <formula>0</formula>
    </cfRule>
  </conditionalFormatting>
  <pageMargins left="0.25" right="0.25" top="0.75" bottom="0.75" header="0.3" footer="0.3"/>
  <pageSetup scale="51" fitToWidth="0" fitToHeight="0" orientation="landscape" r:id="rId1"/>
  <headerFooter differentFirst="1">
    <oddHeader>&amp;L&amp;"Arial,Regular"&amp;12E.2.: Expenditures using State Family Assistance Grant (SFAG) Funds, FY 2020</oddHeader>
    <oddFooter>&amp;CPage &amp;P of &amp;N</oddFooter>
    <firstFooter>&amp;CPage &amp;P of &amp;N</firstFooter>
  </headerFooter>
  <colBreaks count="3" manualBreakCount="3">
    <brk id="9" max="1048575" man="1"/>
    <brk id="21" max="54" man="1"/>
    <brk id="33"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9">
    <tabColor theme="9" tint="0.39997558519241921"/>
    <pageSetUpPr fitToPage="1"/>
  </sheetPr>
  <dimension ref="A1:AU55"/>
  <sheetViews>
    <sheetView topLeftCell="A16" workbookViewId="0">
      <selection activeCell="AQ31" sqref="AQ31"/>
    </sheetView>
  </sheetViews>
  <sheetFormatPr defaultColWidth="15.7265625" defaultRowHeight="14.5" x14ac:dyDescent="0.35"/>
  <cols>
    <col min="1" max="1" width="18.54296875" customWidth="1"/>
    <col min="2" max="6" width="15.7265625" hidden="1" customWidth="1"/>
    <col min="10" max="17" width="0" hidden="1" customWidth="1"/>
    <col min="44" max="44" width="20.26953125" customWidth="1"/>
    <col min="45" max="46" width="15.7265625" customWidth="1"/>
  </cols>
  <sheetData>
    <row r="1" spans="1:47" s="222" customFormat="1" ht="20.149999999999999" customHeight="1" x14ac:dyDescent="0.35">
      <c r="A1" s="227" t="s">
        <v>218</v>
      </c>
      <c r="B1" s="236"/>
    </row>
    <row r="2" spans="1:47" s="32" customFormat="1" ht="57" x14ac:dyDescent="0.35">
      <c r="A2" s="55" t="s">
        <v>0</v>
      </c>
      <c r="B2" s="229" t="s">
        <v>310</v>
      </c>
      <c r="C2" s="229" t="s">
        <v>311</v>
      </c>
      <c r="D2" s="229" t="s">
        <v>312</v>
      </c>
      <c r="E2" s="229" t="s">
        <v>313</v>
      </c>
      <c r="F2" s="229" t="s">
        <v>314</v>
      </c>
      <c r="G2" s="229" t="s">
        <v>315</v>
      </c>
      <c r="H2" s="87" t="s">
        <v>316</v>
      </c>
      <c r="I2" s="87" t="s">
        <v>317</v>
      </c>
      <c r="J2" s="229" t="s">
        <v>318</v>
      </c>
      <c r="K2" s="87" t="s">
        <v>319</v>
      </c>
      <c r="L2" s="87" t="s">
        <v>320</v>
      </c>
      <c r="M2" s="87" t="s">
        <v>321</v>
      </c>
      <c r="N2" s="229" t="s">
        <v>322</v>
      </c>
      <c r="O2" s="87" t="s">
        <v>323</v>
      </c>
      <c r="P2" s="87" t="s">
        <v>324</v>
      </c>
      <c r="Q2" s="87" t="s">
        <v>325</v>
      </c>
      <c r="R2" s="229" t="s">
        <v>326</v>
      </c>
      <c r="S2" s="87" t="s">
        <v>327</v>
      </c>
      <c r="T2" s="87" t="s">
        <v>328</v>
      </c>
      <c r="U2" s="87" t="s">
        <v>329</v>
      </c>
      <c r="V2" s="229" t="s">
        <v>330</v>
      </c>
      <c r="W2" s="229" t="s">
        <v>331</v>
      </c>
      <c r="X2" s="87" t="s">
        <v>332</v>
      </c>
      <c r="Y2" s="87" t="s">
        <v>333</v>
      </c>
      <c r="Z2" s="229" t="s">
        <v>334</v>
      </c>
      <c r="AA2" s="229" t="s">
        <v>335</v>
      </c>
      <c r="AB2" s="229" t="s">
        <v>336</v>
      </c>
      <c r="AC2" s="229" t="s">
        <v>337</v>
      </c>
      <c r="AD2" s="229" t="s">
        <v>338</v>
      </c>
      <c r="AE2" s="229" t="s">
        <v>339</v>
      </c>
      <c r="AF2" s="229" t="s">
        <v>340</v>
      </c>
      <c r="AG2" s="229" t="s">
        <v>341</v>
      </c>
      <c r="AH2" s="229" t="s">
        <v>342</v>
      </c>
      <c r="AI2" s="87" t="s">
        <v>343</v>
      </c>
      <c r="AJ2" s="87" t="s">
        <v>344</v>
      </c>
      <c r="AK2" s="87" t="s">
        <v>345</v>
      </c>
      <c r="AL2" s="229" t="s">
        <v>346</v>
      </c>
      <c r="AM2" s="229" t="s">
        <v>347</v>
      </c>
      <c r="AN2" s="87" t="s">
        <v>348</v>
      </c>
      <c r="AO2" s="87" t="s">
        <v>349</v>
      </c>
      <c r="AP2" s="87" t="s">
        <v>350</v>
      </c>
      <c r="AQ2" s="229" t="s">
        <v>351</v>
      </c>
      <c r="AR2" s="229" t="s">
        <v>352</v>
      </c>
      <c r="AS2" s="229" t="s">
        <v>353</v>
      </c>
      <c r="AT2" s="229" t="s">
        <v>354</v>
      </c>
    </row>
    <row r="3" spans="1:47" x14ac:dyDescent="0.35">
      <c r="A3" s="14" t="s">
        <v>52</v>
      </c>
      <c r="B3" s="54">
        <v>0</v>
      </c>
      <c r="C3" s="54">
        <v>0</v>
      </c>
      <c r="D3" s="54">
        <v>0</v>
      </c>
      <c r="E3" s="54">
        <v>0</v>
      </c>
      <c r="F3" s="54">
        <v>0</v>
      </c>
      <c r="G3" s="54">
        <v>3681995473</v>
      </c>
      <c r="H3" s="54">
        <v>3465009448</v>
      </c>
      <c r="I3" s="54">
        <v>216986025</v>
      </c>
      <c r="J3" s="54">
        <v>0</v>
      </c>
      <c r="K3" s="54">
        <v>0</v>
      </c>
      <c r="L3" s="54">
        <v>0</v>
      </c>
      <c r="M3" s="54">
        <v>0</v>
      </c>
      <c r="N3" s="54">
        <v>0</v>
      </c>
      <c r="O3" s="54">
        <v>0</v>
      </c>
      <c r="P3" s="54">
        <v>0</v>
      </c>
      <c r="Q3" s="54">
        <v>0</v>
      </c>
      <c r="R3" s="54">
        <v>357533218</v>
      </c>
      <c r="S3" s="54">
        <v>19480524</v>
      </c>
      <c r="T3" s="54">
        <v>166564895</v>
      </c>
      <c r="U3" s="54">
        <v>171487799</v>
      </c>
      <c r="V3" s="54">
        <v>37152594</v>
      </c>
      <c r="W3" s="54">
        <v>4084214728</v>
      </c>
      <c r="X3" s="54">
        <v>2173770285</v>
      </c>
      <c r="Y3" s="54">
        <v>1910444443</v>
      </c>
      <c r="Z3" s="54">
        <v>57015</v>
      </c>
      <c r="AA3" s="54">
        <v>1937135424</v>
      </c>
      <c r="AB3" s="54">
        <v>511497726</v>
      </c>
      <c r="AC3" s="54">
        <v>424393274</v>
      </c>
      <c r="AD3" s="54">
        <v>164477309</v>
      </c>
      <c r="AE3" s="54">
        <v>731585025</v>
      </c>
      <c r="AF3" s="54">
        <v>32747256</v>
      </c>
      <c r="AG3" s="54">
        <v>25591632</v>
      </c>
      <c r="AH3" s="54">
        <v>551047477</v>
      </c>
      <c r="AI3" s="54">
        <v>221385108</v>
      </c>
      <c r="AJ3" s="54">
        <v>16136344</v>
      </c>
      <c r="AK3" s="54">
        <v>313526025</v>
      </c>
      <c r="AL3" s="54">
        <v>33536565</v>
      </c>
      <c r="AM3" s="54">
        <v>767235824</v>
      </c>
      <c r="AN3" s="54">
        <v>575321066</v>
      </c>
      <c r="AO3" s="54">
        <v>118071564</v>
      </c>
      <c r="AP3" s="54">
        <v>73843194</v>
      </c>
      <c r="AQ3" s="54">
        <v>100980514</v>
      </c>
      <c r="AR3" s="54">
        <v>13441181054</v>
      </c>
      <c r="AS3" s="54">
        <v>0</v>
      </c>
      <c r="AT3" s="54">
        <v>0</v>
      </c>
      <c r="AU3" s="12"/>
    </row>
    <row r="4" spans="1:47" x14ac:dyDescent="0.35">
      <c r="A4" s="15" t="s">
        <v>1</v>
      </c>
      <c r="B4" s="54">
        <v>0</v>
      </c>
      <c r="C4" s="54">
        <v>0</v>
      </c>
      <c r="D4" s="54">
        <v>0</v>
      </c>
      <c r="E4" s="62">
        <v>0</v>
      </c>
      <c r="F4" s="54">
        <v>0</v>
      </c>
      <c r="G4" s="54">
        <v>0</v>
      </c>
      <c r="H4" s="54">
        <v>0</v>
      </c>
      <c r="I4" s="62">
        <v>0</v>
      </c>
      <c r="J4" s="54">
        <v>0</v>
      </c>
      <c r="K4" s="54">
        <v>0</v>
      </c>
      <c r="L4" s="54">
        <v>0</v>
      </c>
      <c r="M4" s="62">
        <v>0</v>
      </c>
      <c r="N4" s="54">
        <v>0</v>
      </c>
      <c r="O4" s="54">
        <v>0</v>
      </c>
      <c r="P4" s="54">
        <v>0</v>
      </c>
      <c r="Q4" s="62">
        <v>0</v>
      </c>
      <c r="R4" s="54">
        <v>72980</v>
      </c>
      <c r="S4" s="54">
        <v>0</v>
      </c>
      <c r="T4" s="54">
        <v>0</v>
      </c>
      <c r="U4" s="62">
        <v>72980</v>
      </c>
      <c r="V4" s="54">
        <v>2035809</v>
      </c>
      <c r="W4" s="54">
        <v>16286794</v>
      </c>
      <c r="X4" s="54">
        <v>5626837</v>
      </c>
      <c r="Y4" s="62">
        <v>10659957</v>
      </c>
      <c r="Z4" s="54">
        <v>0</v>
      </c>
      <c r="AA4" s="54">
        <v>0</v>
      </c>
      <c r="AB4" s="54">
        <v>0</v>
      </c>
      <c r="AC4" s="62">
        <v>27815</v>
      </c>
      <c r="AD4" s="54">
        <v>0</v>
      </c>
      <c r="AE4" s="54">
        <v>931843</v>
      </c>
      <c r="AF4" s="54">
        <v>0</v>
      </c>
      <c r="AG4" s="62">
        <v>0</v>
      </c>
      <c r="AH4" s="54">
        <v>33748180</v>
      </c>
      <c r="AI4" s="54">
        <v>0</v>
      </c>
      <c r="AJ4" s="54">
        <v>0</v>
      </c>
      <c r="AK4" s="62">
        <v>33748180</v>
      </c>
      <c r="AL4" s="54">
        <v>1018317</v>
      </c>
      <c r="AM4" s="54">
        <v>1257922</v>
      </c>
      <c r="AN4" s="54">
        <v>495511</v>
      </c>
      <c r="AO4" s="62">
        <v>741500</v>
      </c>
      <c r="AP4" s="54">
        <v>20911</v>
      </c>
      <c r="AQ4" s="54">
        <v>0</v>
      </c>
      <c r="AR4" s="54">
        <v>55379660</v>
      </c>
      <c r="AS4" s="54">
        <v>0</v>
      </c>
      <c r="AT4" s="54">
        <v>0</v>
      </c>
    </row>
    <row r="5" spans="1:47" x14ac:dyDescent="0.35">
      <c r="A5" s="15" t="s">
        <v>2</v>
      </c>
      <c r="B5" s="54">
        <v>0</v>
      </c>
      <c r="C5" s="54">
        <v>0</v>
      </c>
      <c r="D5" s="54">
        <v>0</v>
      </c>
      <c r="E5" s="62">
        <v>0</v>
      </c>
      <c r="F5" s="54">
        <v>0</v>
      </c>
      <c r="G5" s="54">
        <v>24570405</v>
      </c>
      <c r="H5" s="54">
        <v>24570405</v>
      </c>
      <c r="I5" s="62">
        <v>0</v>
      </c>
      <c r="J5" s="54">
        <v>0</v>
      </c>
      <c r="K5" s="54">
        <v>0</v>
      </c>
      <c r="L5" s="54">
        <v>0</v>
      </c>
      <c r="M5" s="62">
        <v>0</v>
      </c>
      <c r="N5" s="54">
        <v>0</v>
      </c>
      <c r="O5" s="54">
        <v>0</v>
      </c>
      <c r="P5" s="54">
        <v>0</v>
      </c>
      <c r="Q5" s="62">
        <v>0</v>
      </c>
      <c r="R5" s="54">
        <v>12009</v>
      </c>
      <c r="S5" s="54">
        <v>0</v>
      </c>
      <c r="T5" s="54">
        <v>12009</v>
      </c>
      <c r="U5" s="62">
        <v>0</v>
      </c>
      <c r="V5" s="54">
        <v>0</v>
      </c>
      <c r="W5" s="54">
        <v>0</v>
      </c>
      <c r="X5" s="54">
        <v>0</v>
      </c>
      <c r="Y5" s="62">
        <v>0</v>
      </c>
      <c r="Z5" s="54">
        <v>0</v>
      </c>
      <c r="AA5" s="54">
        <v>0</v>
      </c>
      <c r="AB5" s="54">
        <v>0</v>
      </c>
      <c r="AC5" s="62">
        <v>0</v>
      </c>
      <c r="AD5" s="54">
        <v>0</v>
      </c>
      <c r="AE5" s="54">
        <v>6256089</v>
      </c>
      <c r="AF5" s="54">
        <v>0</v>
      </c>
      <c r="AG5" s="62">
        <v>0</v>
      </c>
      <c r="AH5" s="54">
        <v>0</v>
      </c>
      <c r="AI5" s="54">
        <v>0</v>
      </c>
      <c r="AJ5" s="54">
        <v>0</v>
      </c>
      <c r="AK5" s="62">
        <v>0</v>
      </c>
      <c r="AL5" s="54">
        <v>0</v>
      </c>
      <c r="AM5" s="54">
        <v>1692398</v>
      </c>
      <c r="AN5" s="54">
        <v>1692398</v>
      </c>
      <c r="AO5" s="62">
        <v>0</v>
      </c>
      <c r="AP5" s="54">
        <v>0</v>
      </c>
      <c r="AQ5" s="54">
        <v>226946</v>
      </c>
      <c r="AR5" s="54">
        <v>32757847</v>
      </c>
      <c r="AS5" s="54">
        <v>0</v>
      </c>
      <c r="AT5" s="54">
        <v>0</v>
      </c>
    </row>
    <row r="6" spans="1:47" x14ac:dyDescent="0.35">
      <c r="A6" s="15" t="s">
        <v>3</v>
      </c>
      <c r="B6" s="54">
        <v>0</v>
      </c>
      <c r="C6" s="54">
        <v>0</v>
      </c>
      <c r="D6" s="54">
        <v>0</v>
      </c>
      <c r="E6" s="62">
        <v>0</v>
      </c>
      <c r="F6" s="54">
        <v>0</v>
      </c>
      <c r="G6" s="54">
        <v>0</v>
      </c>
      <c r="H6" s="54">
        <v>0</v>
      </c>
      <c r="I6" s="62">
        <v>0</v>
      </c>
      <c r="J6" s="54">
        <v>0</v>
      </c>
      <c r="K6" s="54">
        <v>0</v>
      </c>
      <c r="L6" s="54">
        <v>0</v>
      </c>
      <c r="M6" s="62">
        <v>0</v>
      </c>
      <c r="N6" s="54">
        <v>0</v>
      </c>
      <c r="O6" s="54">
        <v>0</v>
      </c>
      <c r="P6" s="54">
        <v>0</v>
      </c>
      <c r="Q6" s="62">
        <v>0</v>
      </c>
      <c r="R6" s="54">
        <v>0</v>
      </c>
      <c r="S6" s="54">
        <v>0</v>
      </c>
      <c r="T6" s="54">
        <v>0</v>
      </c>
      <c r="U6" s="62">
        <v>0</v>
      </c>
      <c r="V6" s="54">
        <v>0</v>
      </c>
      <c r="W6" s="54">
        <v>0</v>
      </c>
      <c r="X6" s="54">
        <v>0</v>
      </c>
      <c r="Y6" s="62">
        <v>0</v>
      </c>
      <c r="Z6" s="54">
        <v>0</v>
      </c>
      <c r="AA6" s="54">
        <v>0</v>
      </c>
      <c r="AB6" s="54">
        <v>0</v>
      </c>
      <c r="AC6" s="62">
        <v>0</v>
      </c>
      <c r="AD6" s="54">
        <v>0</v>
      </c>
      <c r="AE6" s="54">
        <v>0</v>
      </c>
      <c r="AF6" s="54">
        <v>0</v>
      </c>
      <c r="AG6" s="62">
        <v>0</v>
      </c>
      <c r="AH6" s="54">
        <v>123433328</v>
      </c>
      <c r="AI6" s="54">
        <v>61096056</v>
      </c>
      <c r="AJ6" s="54">
        <v>13930650</v>
      </c>
      <c r="AK6" s="62">
        <v>48406622</v>
      </c>
      <c r="AL6" s="54">
        <v>0</v>
      </c>
      <c r="AM6" s="54">
        <v>4680300</v>
      </c>
      <c r="AN6" s="54">
        <v>0</v>
      </c>
      <c r="AO6" s="62">
        <v>4680300</v>
      </c>
      <c r="AP6" s="54">
        <v>0</v>
      </c>
      <c r="AQ6" s="54">
        <v>0</v>
      </c>
      <c r="AR6" s="54">
        <v>128113628</v>
      </c>
      <c r="AS6" s="54">
        <v>0</v>
      </c>
      <c r="AT6" s="54">
        <v>0</v>
      </c>
    </row>
    <row r="7" spans="1:47" x14ac:dyDescent="0.35">
      <c r="A7" s="15" t="s">
        <v>4</v>
      </c>
      <c r="B7" s="54">
        <v>0</v>
      </c>
      <c r="C7" s="54">
        <v>0</v>
      </c>
      <c r="D7" s="54">
        <v>0</v>
      </c>
      <c r="E7" s="62">
        <v>0</v>
      </c>
      <c r="F7" s="54">
        <v>0</v>
      </c>
      <c r="G7" s="54">
        <v>0</v>
      </c>
      <c r="H7" s="54">
        <v>0</v>
      </c>
      <c r="I7" s="62">
        <v>0</v>
      </c>
      <c r="J7" s="54">
        <v>0</v>
      </c>
      <c r="K7" s="54">
        <v>0</v>
      </c>
      <c r="L7" s="54">
        <v>0</v>
      </c>
      <c r="M7" s="62">
        <v>0</v>
      </c>
      <c r="N7" s="54">
        <v>0</v>
      </c>
      <c r="O7" s="54">
        <v>0</v>
      </c>
      <c r="P7" s="54">
        <v>0</v>
      </c>
      <c r="Q7" s="62">
        <v>0</v>
      </c>
      <c r="R7" s="54">
        <v>0</v>
      </c>
      <c r="S7" s="54">
        <v>0</v>
      </c>
      <c r="T7" s="54">
        <v>0</v>
      </c>
      <c r="U7" s="62">
        <v>0</v>
      </c>
      <c r="V7" s="54">
        <v>0</v>
      </c>
      <c r="W7" s="54">
        <v>26741967</v>
      </c>
      <c r="X7" s="54">
        <v>0</v>
      </c>
      <c r="Y7" s="62">
        <v>26741967</v>
      </c>
      <c r="Z7" s="54">
        <v>0</v>
      </c>
      <c r="AA7" s="54">
        <v>0</v>
      </c>
      <c r="AB7" s="54">
        <v>0</v>
      </c>
      <c r="AC7" s="62">
        <v>0</v>
      </c>
      <c r="AD7" s="54">
        <v>0</v>
      </c>
      <c r="AE7" s="54">
        <v>0</v>
      </c>
      <c r="AF7" s="54">
        <v>0</v>
      </c>
      <c r="AG7" s="62">
        <v>0</v>
      </c>
      <c r="AH7" s="54">
        <v>0</v>
      </c>
      <c r="AI7" s="54">
        <v>0</v>
      </c>
      <c r="AJ7" s="54">
        <v>0</v>
      </c>
      <c r="AK7" s="62">
        <v>0</v>
      </c>
      <c r="AL7" s="54">
        <v>0</v>
      </c>
      <c r="AM7" s="54">
        <v>3120137</v>
      </c>
      <c r="AN7" s="54">
        <v>3120137</v>
      </c>
      <c r="AO7" s="62">
        <v>0</v>
      </c>
      <c r="AP7" s="54">
        <v>0</v>
      </c>
      <c r="AQ7" s="54">
        <v>0</v>
      </c>
      <c r="AR7" s="54">
        <v>29862104</v>
      </c>
      <c r="AS7" s="54">
        <v>0</v>
      </c>
      <c r="AT7" s="54">
        <v>0</v>
      </c>
    </row>
    <row r="8" spans="1:47" x14ac:dyDescent="0.35">
      <c r="A8" s="15" t="s">
        <v>5</v>
      </c>
      <c r="B8" s="54">
        <v>0</v>
      </c>
      <c r="C8" s="54">
        <v>0</v>
      </c>
      <c r="D8" s="54">
        <v>0</v>
      </c>
      <c r="E8" s="62">
        <v>0</v>
      </c>
      <c r="F8" s="54">
        <v>0</v>
      </c>
      <c r="G8" s="54">
        <v>1920111122</v>
      </c>
      <c r="H8" s="54">
        <v>1809504789</v>
      </c>
      <c r="I8" s="62">
        <v>110606333</v>
      </c>
      <c r="J8" s="54">
        <v>0</v>
      </c>
      <c r="K8" s="54">
        <v>0</v>
      </c>
      <c r="L8" s="54">
        <v>0</v>
      </c>
      <c r="M8" s="62">
        <v>0</v>
      </c>
      <c r="N8" s="54">
        <v>0</v>
      </c>
      <c r="O8" s="54">
        <v>0</v>
      </c>
      <c r="P8" s="54">
        <v>0</v>
      </c>
      <c r="Q8" s="62">
        <v>0</v>
      </c>
      <c r="R8" s="54">
        <v>51946669</v>
      </c>
      <c r="S8" s="54">
        <v>8262259</v>
      </c>
      <c r="T8" s="54">
        <v>22272116</v>
      </c>
      <c r="U8" s="62">
        <v>21412294</v>
      </c>
      <c r="V8" s="54">
        <v>7853959</v>
      </c>
      <c r="W8" s="54">
        <v>613392577</v>
      </c>
      <c r="X8" s="54">
        <v>613392577</v>
      </c>
      <c r="Y8" s="62">
        <v>0</v>
      </c>
      <c r="Z8" s="54">
        <v>0</v>
      </c>
      <c r="AA8" s="54">
        <v>0</v>
      </c>
      <c r="AB8" s="54">
        <v>0</v>
      </c>
      <c r="AC8" s="62">
        <v>41006</v>
      </c>
      <c r="AD8" s="54">
        <v>91064462</v>
      </c>
      <c r="AE8" s="54">
        <v>0</v>
      </c>
      <c r="AF8" s="54">
        <v>14965275</v>
      </c>
      <c r="AG8" s="62">
        <v>0</v>
      </c>
      <c r="AH8" s="54">
        <v>0</v>
      </c>
      <c r="AI8" s="54">
        <v>0</v>
      </c>
      <c r="AJ8" s="54">
        <v>0</v>
      </c>
      <c r="AK8" s="62">
        <v>0</v>
      </c>
      <c r="AL8" s="54">
        <v>2929559</v>
      </c>
      <c r="AM8" s="54">
        <v>128112281</v>
      </c>
      <c r="AN8" s="54">
        <v>117760163</v>
      </c>
      <c r="AO8" s="62">
        <v>7323699</v>
      </c>
      <c r="AP8" s="54">
        <v>3028419</v>
      </c>
      <c r="AQ8" s="54">
        <v>0</v>
      </c>
      <c r="AR8" s="54">
        <v>2830416910</v>
      </c>
      <c r="AS8" s="54">
        <v>0</v>
      </c>
      <c r="AT8" s="54">
        <v>0</v>
      </c>
    </row>
    <row r="9" spans="1:47" x14ac:dyDescent="0.35">
      <c r="A9" s="15" t="s">
        <v>6</v>
      </c>
      <c r="B9" s="54">
        <v>0</v>
      </c>
      <c r="C9" s="54">
        <v>0</v>
      </c>
      <c r="D9" s="54">
        <v>0</v>
      </c>
      <c r="E9" s="62">
        <v>0</v>
      </c>
      <c r="F9" s="54">
        <v>0</v>
      </c>
      <c r="G9" s="54">
        <v>5010478</v>
      </c>
      <c r="H9" s="54">
        <v>5010478</v>
      </c>
      <c r="I9" s="62">
        <v>0</v>
      </c>
      <c r="J9" s="54">
        <v>0</v>
      </c>
      <c r="K9" s="54">
        <v>0</v>
      </c>
      <c r="L9" s="54">
        <v>0</v>
      </c>
      <c r="M9" s="62">
        <v>0</v>
      </c>
      <c r="N9" s="54">
        <v>0</v>
      </c>
      <c r="O9" s="54">
        <v>0</v>
      </c>
      <c r="P9" s="54">
        <v>0</v>
      </c>
      <c r="Q9" s="62">
        <v>0</v>
      </c>
      <c r="R9" s="54">
        <v>212709</v>
      </c>
      <c r="S9" s="54">
        <v>0</v>
      </c>
      <c r="T9" s="54">
        <v>952</v>
      </c>
      <c r="U9" s="62">
        <v>211757</v>
      </c>
      <c r="V9" s="54">
        <v>407698</v>
      </c>
      <c r="W9" s="54">
        <v>101707150</v>
      </c>
      <c r="X9" s="54">
        <v>10612762</v>
      </c>
      <c r="Y9" s="62">
        <v>91094388</v>
      </c>
      <c r="Z9" s="54">
        <v>0</v>
      </c>
      <c r="AA9" s="54">
        <v>72077347</v>
      </c>
      <c r="AB9" s="54">
        <v>0</v>
      </c>
      <c r="AC9" s="62">
        <v>15725478</v>
      </c>
      <c r="AD9" s="54">
        <v>0</v>
      </c>
      <c r="AE9" s="54">
        <v>0</v>
      </c>
      <c r="AF9" s="54">
        <v>0</v>
      </c>
      <c r="AG9" s="62">
        <v>0</v>
      </c>
      <c r="AH9" s="54">
        <v>45553395</v>
      </c>
      <c r="AI9" s="54">
        <v>30210497</v>
      </c>
      <c r="AJ9" s="54">
        <v>0</v>
      </c>
      <c r="AK9" s="62">
        <v>15342898</v>
      </c>
      <c r="AL9" s="54">
        <v>9221841</v>
      </c>
      <c r="AM9" s="54">
        <v>34628198</v>
      </c>
      <c r="AN9" s="54">
        <v>3540139</v>
      </c>
      <c r="AO9" s="62">
        <v>2310798</v>
      </c>
      <c r="AP9" s="54">
        <v>28777261</v>
      </c>
      <c r="AQ9" s="54">
        <v>0</v>
      </c>
      <c r="AR9" s="54">
        <v>284544294</v>
      </c>
      <c r="AS9" s="54">
        <v>0</v>
      </c>
      <c r="AT9" s="54">
        <v>0</v>
      </c>
    </row>
    <row r="10" spans="1:47" x14ac:dyDescent="0.35">
      <c r="A10" s="15" t="s">
        <v>7</v>
      </c>
      <c r="B10" s="54">
        <v>0</v>
      </c>
      <c r="C10" s="54">
        <v>0</v>
      </c>
      <c r="D10" s="54">
        <v>0</v>
      </c>
      <c r="E10" s="62">
        <v>0</v>
      </c>
      <c r="F10" s="54">
        <v>0</v>
      </c>
      <c r="G10" s="54">
        <v>36207096</v>
      </c>
      <c r="H10" s="54">
        <v>36207096</v>
      </c>
      <c r="I10" s="62">
        <v>0</v>
      </c>
      <c r="J10" s="54">
        <v>0</v>
      </c>
      <c r="K10" s="54">
        <v>0</v>
      </c>
      <c r="L10" s="54">
        <v>0</v>
      </c>
      <c r="M10" s="62">
        <v>0</v>
      </c>
      <c r="N10" s="54">
        <v>0</v>
      </c>
      <c r="O10" s="54">
        <v>0</v>
      </c>
      <c r="P10" s="54">
        <v>0</v>
      </c>
      <c r="Q10" s="62">
        <v>0</v>
      </c>
      <c r="R10" s="54">
        <v>10341416</v>
      </c>
      <c r="S10" s="54">
        <v>0</v>
      </c>
      <c r="T10" s="54">
        <v>10341416</v>
      </c>
      <c r="U10" s="62">
        <v>0</v>
      </c>
      <c r="V10" s="54">
        <v>0</v>
      </c>
      <c r="W10" s="54">
        <v>0</v>
      </c>
      <c r="X10" s="54">
        <v>0</v>
      </c>
      <c r="Y10" s="62">
        <v>0</v>
      </c>
      <c r="Z10" s="54">
        <v>0</v>
      </c>
      <c r="AA10" s="54">
        <v>58091462</v>
      </c>
      <c r="AB10" s="54">
        <v>0</v>
      </c>
      <c r="AC10" s="62">
        <v>0</v>
      </c>
      <c r="AD10" s="54">
        <v>0</v>
      </c>
      <c r="AE10" s="54">
        <v>0</v>
      </c>
      <c r="AF10" s="54">
        <v>0</v>
      </c>
      <c r="AG10" s="62">
        <v>285498</v>
      </c>
      <c r="AH10" s="54">
        <v>0</v>
      </c>
      <c r="AI10" s="54">
        <v>0</v>
      </c>
      <c r="AJ10" s="54">
        <v>0</v>
      </c>
      <c r="AK10" s="62">
        <v>0</v>
      </c>
      <c r="AL10" s="54">
        <v>0</v>
      </c>
      <c r="AM10" s="54">
        <v>26833903</v>
      </c>
      <c r="AN10" s="54">
        <v>20125615</v>
      </c>
      <c r="AO10" s="62">
        <v>0</v>
      </c>
      <c r="AP10" s="54">
        <v>6708288</v>
      </c>
      <c r="AQ10" s="54">
        <v>0</v>
      </c>
      <c r="AR10" s="54">
        <v>131759375</v>
      </c>
      <c r="AS10" s="54">
        <v>0</v>
      </c>
      <c r="AT10" s="54">
        <v>0</v>
      </c>
    </row>
    <row r="11" spans="1:47" x14ac:dyDescent="0.35">
      <c r="A11" s="15" t="s">
        <v>8</v>
      </c>
      <c r="B11" s="54">
        <v>0</v>
      </c>
      <c r="C11" s="54">
        <v>0</v>
      </c>
      <c r="D11" s="54">
        <v>0</v>
      </c>
      <c r="E11" s="62">
        <v>0</v>
      </c>
      <c r="F11" s="54">
        <v>0</v>
      </c>
      <c r="G11" s="54">
        <v>11394040</v>
      </c>
      <c r="H11" s="54">
        <v>11394040</v>
      </c>
      <c r="I11" s="62">
        <v>0</v>
      </c>
      <c r="J11" s="54">
        <v>0</v>
      </c>
      <c r="K11" s="54">
        <v>0</v>
      </c>
      <c r="L11" s="54">
        <v>0</v>
      </c>
      <c r="M11" s="62">
        <v>0</v>
      </c>
      <c r="N11" s="54">
        <v>0</v>
      </c>
      <c r="O11" s="54">
        <v>0</v>
      </c>
      <c r="P11" s="54">
        <v>0</v>
      </c>
      <c r="Q11" s="62">
        <v>0</v>
      </c>
      <c r="R11" s="54">
        <v>863100</v>
      </c>
      <c r="S11" s="54">
        <v>0</v>
      </c>
      <c r="T11" s="54">
        <v>0</v>
      </c>
      <c r="U11" s="62">
        <v>863100</v>
      </c>
      <c r="V11" s="54">
        <v>0</v>
      </c>
      <c r="W11" s="54">
        <v>67792724</v>
      </c>
      <c r="X11" s="54">
        <v>67792724</v>
      </c>
      <c r="Y11" s="62">
        <v>0</v>
      </c>
      <c r="Z11" s="54">
        <v>0</v>
      </c>
      <c r="AA11" s="54">
        <v>0</v>
      </c>
      <c r="AB11" s="54">
        <v>0</v>
      </c>
      <c r="AC11" s="62">
        <v>1015789</v>
      </c>
      <c r="AD11" s="54">
        <v>85735</v>
      </c>
      <c r="AE11" s="54">
        <v>0</v>
      </c>
      <c r="AF11" s="54">
        <v>0</v>
      </c>
      <c r="AG11" s="62">
        <v>0</v>
      </c>
      <c r="AH11" s="54">
        <v>0</v>
      </c>
      <c r="AI11" s="54">
        <v>0</v>
      </c>
      <c r="AJ11" s="54">
        <v>0</v>
      </c>
      <c r="AK11" s="62">
        <v>0</v>
      </c>
      <c r="AL11" s="54">
        <v>0</v>
      </c>
      <c r="AM11" s="54">
        <v>17191485</v>
      </c>
      <c r="AN11" s="54">
        <v>1766245</v>
      </c>
      <c r="AO11" s="62">
        <v>15425240</v>
      </c>
      <c r="AP11" s="54">
        <v>0</v>
      </c>
      <c r="AQ11" s="54">
        <v>0</v>
      </c>
      <c r="AR11" s="54">
        <v>98342873</v>
      </c>
      <c r="AS11" s="54">
        <v>0</v>
      </c>
      <c r="AT11" s="54">
        <v>0</v>
      </c>
    </row>
    <row r="12" spans="1:47" x14ac:dyDescent="0.35">
      <c r="A12" s="135" t="s">
        <v>85</v>
      </c>
      <c r="B12" s="54">
        <v>0</v>
      </c>
      <c r="C12" s="54">
        <v>0</v>
      </c>
      <c r="D12" s="54">
        <v>0</v>
      </c>
      <c r="E12" s="62">
        <v>0</v>
      </c>
      <c r="F12" s="54">
        <v>0</v>
      </c>
      <c r="G12" s="54">
        <v>132952942</v>
      </c>
      <c r="H12" s="54">
        <v>132952942</v>
      </c>
      <c r="I12" s="62">
        <v>0</v>
      </c>
      <c r="J12" s="54">
        <v>0</v>
      </c>
      <c r="K12" s="54">
        <v>0</v>
      </c>
      <c r="L12" s="54">
        <v>0</v>
      </c>
      <c r="M12" s="62">
        <v>0</v>
      </c>
      <c r="N12" s="54">
        <v>0</v>
      </c>
      <c r="O12" s="54">
        <v>0</v>
      </c>
      <c r="P12" s="54">
        <v>0</v>
      </c>
      <c r="Q12" s="62">
        <v>0</v>
      </c>
      <c r="R12" s="54">
        <v>6244927</v>
      </c>
      <c r="S12" s="54">
        <v>5430659</v>
      </c>
      <c r="T12" s="54">
        <v>0</v>
      </c>
      <c r="U12" s="62">
        <v>814268</v>
      </c>
      <c r="V12" s="54">
        <v>0</v>
      </c>
      <c r="W12" s="54">
        <v>22169365</v>
      </c>
      <c r="X12" s="54">
        <v>22169365</v>
      </c>
      <c r="Y12" s="62">
        <v>0</v>
      </c>
      <c r="Z12" s="54">
        <v>0</v>
      </c>
      <c r="AA12" s="54">
        <v>23841895</v>
      </c>
      <c r="AB12" s="54">
        <v>0</v>
      </c>
      <c r="AC12" s="62">
        <v>11551705</v>
      </c>
      <c r="AD12" s="54">
        <v>0</v>
      </c>
      <c r="AE12" s="54">
        <v>0</v>
      </c>
      <c r="AF12" s="54">
        <v>0</v>
      </c>
      <c r="AG12" s="62">
        <v>0</v>
      </c>
      <c r="AH12" s="54">
        <v>0</v>
      </c>
      <c r="AI12" s="54">
        <v>0</v>
      </c>
      <c r="AJ12" s="54">
        <v>0</v>
      </c>
      <c r="AK12" s="62">
        <v>0</v>
      </c>
      <c r="AL12" s="54">
        <v>0</v>
      </c>
      <c r="AM12" s="54">
        <v>0</v>
      </c>
      <c r="AN12" s="54">
        <v>0</v>
      </c>
      <c r="AO12" s="62">
        <v>0</v>
      </c>
      <c r="AP12" s="54">
        <v>0</v>
      </c>
      <c r="AQ12" s="54">
        <v>0</v>
      </c>
      <c r="AR12" s="54">
        <v>196760834</v>
      </c>
      <c r="AS12" s="54">
        <v>0</v>
      </c>
      <c r="AT12" s="54">
        <v>0</v>
      </c>
    </row>
    <row r="13" spans="1:47" x14ac:dyDescent="0.35">
      <c r="A13" s="15" t="s">
        <v>10</v>
      </c>
      <c r="B13" s="54">
        <v>0</v>
      </c>
      <c r="C13" s="54">
        <v>0</v>
      </c>
      <c r="D13" s="54">
        <v>0</v>
      </c>
      <c r="E13" s="62">
        <v>0</v>
      </c>
      <c r="F13" s="54">
        <v>0</v>
      </c>
      <c r="G13" s="54">
        <v>102450501</v>
      </c>
      <c r="H13" s="54">
        <v>48086204</v>
      </c>
      <c r="I13" s="62">
        <v>54364297</v>
      </c>
      <c r="J13" s="54">
        <v>0</v>
      </c>
      <c r="K13" s="54">
        <v>0</v>
      </c>
      <c r="L13" s="54">
        <v>0</v>
      </c>
      <c r="M13" s="62">
        <v>0</v>
      </c>
      <c r="N13" s="54">
        <v>0</v>
      </c>
      <c r="O13" s="54">
        <v>0</v>
      </c>
      <c r="P13" s="54">
        <v>0</v>
      </c>
      <c r="Q13" s="62">
        <v>0</v>
      </c>
      <c r="R13" s="54">
        <v>0</v>
      </c>
      <c r="S13" s="54">
        <v>0</v>
      </c>
      <c r="T13" s="54">
        <v>0</v>
      </c>
      <c r="U13" s="62">
        <v>0</v>
      </c>
      <c r="V13" s="54">
        <v>0</v>
      </c>
      <c r="W13" s="54">
        <v>128925049</v>
      </c>
      <c r="X13" s="54">
        <v>128925049</v>
      </c>
      <c r="Y13" s="62">
        <v>0</v>
      </c>
      <c r="Z13" s="54">
        <v>0</v>
      </c>
      <c r="AA13" s="54">
        <v>0</v>
      </c>
      <c r="AB13" s="54">
        <v>0</v>
      </c>
      <c r="AC13" s="62">
        <v>0</v>
      </c>
      <c r="AD13" s="54">
        <v>0</v>
      </c>
      <c r="AE13" s="54">
        <v>0</v>
      </c>
      <c r="AF13" s="54">
        <v>0</v>
      </c>
      <c r="AG13" s="62">
        <v>0</v>
      </c>
      <c r="AH13" s="54">
        <v>113546010</v>
      </c>
      <c r="AI13" s="54">
        <v>24672032</v>
      </c>
      <c r="AJ13" s="54">
        <v>22304</v>
      </c>
      <c r="AK13" s="62">
        <v>88851674</v>
      </c>
      <c r="AL13" s="54">
        <v>0</v>
      </c>
      <c r="AM13" s="54">
        <v>30541419</v>
      </c>
      <c r="AN13" s="54">
        <v>28084656</v>
      </c>
      <c r="AO13" s="62">
        <v>0</v>
      </c>
      <c r="AP13" s="54">
        <v>2456763</v>
      </c>
      <c r="AQ13" s="54">
        <v>0</v>
      </c>
      <c r="AR13" s="54">
        <v>375462979</v>
      </c>
      <c r="AS13" s="54">
        <v>0</v>
      </c>
      <c r="AT13" s="54">
        <v>0</v>
      </c>
    </row>
    <row r="14" spans="1:47" x14ac:dyDescent="0.35">
      <c r="A14" s="15" t="s">
        <v>11</v>
      </c>
      <c r="B14" s="54">
        <v>0</v>
      </c>
      <c r="C14" s="54">
        <v>0</v>
      </c>
      <c r="D14" s="54">
        <v>0</v>
      </c>
      <c r="E14" s="62">
        <v>0</v>
      </c>
      <c r="F14" s="54">
        <v>0</v>
      </c>
      <c r="G14" s="54">
        <v>47816740</v>
      </c>
      <c r="H14" s="54">
        <v>17837462</v>
      </c>
      <c r="I14" s="62">
        <v>29979278</v>
      </c>
      <c r="J14" s="54">
        <v>0</v>
      </c>
      <c r="K14" s="54">
        <v>0</v>
      </c>
      <c r="L14" s="54">
        <v>0</v>
      </c>
      <c r="M14" s="62">
        <v>0</v>
      </c>
      <c r="N14" s="54">
        <v>0</v>
      </c>
      <c r="O14" s="54">
        <v>0</v>
      </c>
      <c r="P14" s="54">
        <v>0</v>
      </c>
      <c r="Q14" s="62">
        <v>0</v>
      </c>
      <c r="R14" s="54">
        <v>0</v>
      </c>
      <c r="S14" s="54">
        <v>0</v>
      </c>
      <c r="T14" s="54">
        <v>0</v>
      </c>
      <c r="U14" s="62">
        <v>0</v>
      </c>
      <c r="V14" s="54">
        <v>0</v>
      </c>
      <c r="W14" s="54">
        <v>22182651</v>
      </c>
      <c r="X14" s="54">
        <v>22182651</v>
      </c>
      <c r="Y14" s="62">
        <v>0</v>
      </c>
      <c r="Z14" s="54">
        <v>0</v>
      </c>
      <c r="AA14" s="54">
        <v>0</v>
      </c>
      <c r="AB14" s="54">
        <v>0</v>
      </c>
      <c r="AC14" s="62">
        <v>0</v>
      </c>
      <c r="AD14" s="54">
        <v>0</v>
      </c>
      <c r="AE14" s="54">
        <v>39184173</v>
      </c>
      <c r="AF14" s="54">
        <v>0</v>
      </c>
      <c r="AG14" s="62">
        <v>0</v>
      </c>
      <c r="AH14" s="54">
        <v>60407478</v>
      </c>
      <c r="AI14" s="54">
        <v>54087861</v>
      </c>
      <c r="AJ14" s="54">
        <v>2167890</v>
      </c>
      <c r="AK14" s="62">
        <v>4151727</v>
      </c>
      <c r="AL14" s="54">
        <v>0</v>
      </c>
      <c r="AM14" s="54">
        <v>3777485</v>
      </c>
      <c r="AN14" s="54">
        <v>1780900</v>
      </c>
      <c r="AO14" s="62">
        <v>125539</v>
      </c>
      <c r="AP14" s="54">
        <v>1871046</v>
      </c>
      <c r="AQ14" s="54">
        <v>0</v>
      </c>
      <c r="AR14" s="54">
        <v>173368527</v>
      </c>
      <c r="AS14" s="54">
        <v>0</v>
      </c>
      <c r="AT14" s="54">
        <v>0</v>
      </c>
    </row>
    <row r="15" spans="1:47" x14ac:dyDescent="0.35">
      <c r="A15" s="15" t="s">
        <v>12</v>
      </c>
      <c r="B15" s="54">
        <v>0</v>
      </c>
      <c r="C15" s="54">
        <v>0</v>
      </c>
      <c r="D15" s="54">
        <v>0</v>
      </c>
      <c r="E15" s="62">
        <v>0</v>
      </c>
      <c r="F15" s="54">
        <v>0</v>
      </c>
      <c r="G15" s="54">
        <v>22125825</v>
      </c>
      <c r="H15" s="54">
        <v>22125825</v>
      </c>
      <c r="I15" s="62">
        <v>0</v>
      </c>
      <c r="J15" s="54">
        <v>0</v>
      </c>
      <c r="K15" s="54">
        <v>0</v>
      </c>
      <c r="L15" s="54">
        <v>0</v>
      </c>
      <c r="M15" s="62">
        <v>0</v>
      </c>
      <c r="N15" s="54">
        <v>0</v>
      </c>
      <c r="O15" s="54">
        <v>0</v>
      </c>
      <c r="P15" s="54">
        <v>0</v>
      </c>
      <c r="Q15" s="62">
        <v>0</v>
      </c>
      <c r="R15" s="54">
        <v>5286758</v>
      </c>
      <c r="S15" s="54">
        <v>489929</v>
      </c>
      <c r="T15" s="54">
        <v>323156</v>
      </c>
      <c r="U15" s="62">
        <v>4473673</v>
      </c>
      <c r="V15" s="54">
        <v>551100</v>
      </c>
      <c r="W15" s="54">
        <v>1000000</v>
      </c>
      <c r="X15" s="54">
        <v>1000000</v>
      </c>
      <c r="Y15" s="62">
        <v>0</v>
      </c>
      <c r="Z15" s="54">
        <v>0</v>
      </c>
      <c r="AA15" s="54">
        <v>0</v>
      </c>
      <c r="AB15" s="54">
        <v>0</v>
      </c>
      <c r="AC15" s="62">
        <v>1220256</v>
      </c>
      <c r="AD15" s="54">
        <v>784364</v>
      </c>
      <c r="AE15" s="54">
        <v>0</v>
      </c>
      <c r="AF15" s="54">
        <v>0</v>
      </c>
      <c r="AG15" s="62">
        <v>0</v>
      </c>
      <c r="AH15" s="54">
        <v>0</v>
      </c>
      <c r="AI15" s="54">
        <v>0</v>
      </c>
      <c r="AJ15" s="54">
        <v>0</v>
      </c>
      <c r="AK15" s="62">
        <v>0</v>
      </c>
      <c r="AL15" s="54">
        <v>70822</v>
      </c>
      <c r="AM15" s="54">
        <v>10278977</v>
      </c>
      <c r="AN15" s="54">
        <v>5562803</v>
      </c>
      <c r="AO15" s="62">
        <v>2880761</v>
      </c>
      <c r="AP15" s="54">
        <v>1835413</v>
      </c>
      <c r="AQ15" s="54">
        <v>0</v>
      </c>
      <c r="AR15" s="54">
        <v>41318102</v>
      </c>
      <c r="AS15" s="54">
        <v>0</v>
      </c>
      <c r="AT15" s="54">
        <v>0</v>
      </c>
    </row>
    <row r="16" spans="1:47" x14ac:dyDescent="0.35">
      <c r="A16" s="15" t="s">
        <v>13</v>
      </c>
      <c r="B16" s="54">
        <v>0</v>
      </c>
      <c r="C16" s="54">
        <v>0</v>
      </c>
      <c r="D16" s="54">
        <v>0</v>
      </c>
      <c r="E16" s="62">
        <v>0</v>
      </c>
      <c r="F16" s="54">
        <v>0</v>
      </c>
      <c r="G16" s="54">
        <v>5844104</v>
      </c>
      <c r="H16" s="54">
        <v>5844104</v>
      </c>
      <c r="I16" s="62">
        <v>0</v>
      </c>
      <c r="J16" s="54">
        <v>0</v>
      </c>
      <c r="K16" s="54">
        <v>0</v>
      </c>
      <c r="L16" s="54">
        <v>0</v>
      </c>
      <c r="M16" s="62">
        <v>0</v>
      </c>
      <c r="N16" s="54">
        <v>0</v>
      </c>
      <c r="O16" s="54">
        <v>0</v>
      </c>
      <c r="P16" s="54">
        <v>0</v>
      </c>
      <c r="Q16" s="62">
        <v>0</v>
      </c>
      <c r="R16" s="54">
        <v>1793200</v>
      </c>
      <c r="S16" s="54">
        <v>0</v>
      </c>
      <c r="T16" s="54">
        <v>0</v>
      </c>
      <c r="U16" s="62">
        <v>1793200</v>
      </c>
      <c r="V16" s="54">
        <v>19847</v>
      </c>
      <c r="W16" s="54">
        <v>1663320</v>
      </c>
      <c r="X16" s="54">
        <v>1175820</v>
      </c>
      <c r="Y16" s="62">
        <v>487500</v>
      </c>
      <c r="Z16" s="54">
        <v>0</v>
      </c>
      <c r="AA16" s="54">
        <v>0</v>
      </c>
      <c r="AB16" s="54">
        <v>0</v>
      </c>
      <c r="AC16" s="62">
        <v>12029</v>
      </c>
      <c r="AD16" s="54">
        <v>0</v>
      </c>
      <c r="AE16" s="54">
        <v>0</v>
      </c>
      <c r="AF16" s="54">
        <v>0</v>
      </c>
      <c r="AG16" s="62">
        <v>0</v>
      </c>
      <c r="AH16" s="54">
        <v>1725786</v>
      </c>
      <c r="AI16" s="54">
        <v>1725786</v>
      </c>
      <c r="AJ16" s="54">
        <v>0</v>
      </c>
      <c r="AK16" s="62">
        <v>0</v>
      </c>
      <c r="AL16" s="54">
        <v>0</v>
      </c>
      <c r="AM16" s="54">
        <v>1967093</v>
      </c>
      <c r="AN16" s="54">
        <v>1505913</v>
      </c>
      <c r="AO16" s="62">
        <v>0</v>
      </c>
      <c r="AP16" s="54">
        <v>461180</v>
      </c>
      <c r="AQ16" s="54">
        <v>0</v>
      </c>
      <c r="AR16" s="54">
        <v>13025379</v>
      </c>
      <c r="AS16" s="54">
        <v>0</v>
      </c>
      <c r="AT16" s="54">
        <v>0</v>
      </c>
    </row>
    <row r="17" spans="1:47" x14ac:dyDescent="0.35">
      <c r="A17" s="15" t="s">
        <v>14</v>
      </c>
      <c r="B17" s="54">
        <v>0</v>
      </c>
      <c r="C17" s="54">
        <v>0</v>
      </c>
      <c r="D17" s="54">
        <v>0</v>
      </c>
      <c r="E17" s="62">
        <v>0</v>
      </c>
      <c r="F17" s="54">
        <v>0</v>
      </c>
      <c r="G17" s="54">
        <v>7505674</v>
      </c>
      <c r="H17" s="54">
        <v>7505674</v>
      </c>
      <c r="I17" s="62">
        <v>0</v>
      </c>
      <c r="J17" s="54">
        <v>0</v>
      </c>
      <c r="K17" s="54">
        <v>0</v>
      </c>
      <c r="L17" s="54">
        <v>0</v>
      </c>
      <c r="M17" s="62">
        <v>0</v>
      </c>
      <c r="N17" s="54">
        <v>0</v>
      </c>
      <c r="O17" s="54">
        <v>0</v>
      </c>
      <c r="P17" s="54">
        <v>0</v>
      </c>
      <c r="Q17" s="62">
        <v>0</v>
      </c>
      <c r="R17" s="54">
        <v>169766</v>
      </c>
      <c r="S17" s="54">
        <v>0</v>
      </c>
      <c r="T17" s="54">
        <v>0</v>
      </c>
      <c r="U17" s="62">
        <v>169766</v>
      </c>
      <c r="V17" s="54">
        <v>67056</v>
      </c>
      <c r="W17" s="54">
        <v>559800817</v>
      </c>
      <c r="X17" s="54">
        <v>455249566</v>
      </c>
      <c r="Y17" s="62">
        <v>104551251</v>
      </c>
      <c r="Z17" s="54">
        <v>0</v>
      </c>
      <c r="AA17" s="54">
        <v>0</v>
      </c>
      <c r="AB17" s="54">
        <v>0</v>
      </c>
      <c r="AC17" s="62">
        <v>310536</v>
      </c>
      <c r="AD17" s="54">
        <v>5291018</v>
      </c>
      <c r="AE17" s="54">
        <v>0</v>
      </c>
      <c r="AF17" s="54">
        <v>0</v>
      </c>
      <c r="AG17" s="62">
        <v>0</v>
      </c>
      <c r="AH17" s="54">
        <v>0</v>
      </c>
      <c r="AI17" s="54">
        <v>0</v>
      </c>
      <c r="AJ17" s="54">
        <v>0</v>
      </c>
      <c r="AK17" s="62">
        <v>0</v>
      </c>
      <c r="AL17" s="54">
        <v>0</v>
      </c>
      <c r="AM17" s="54">
        <v>1214608</v>
      </c>
      <c r="AN17" s="54">
        <v>0</v>
      </c>
      <c r="AO17" s="62">
        <v>1214608</v>
      </c>
      <c r="AP17" s="54">
        <v>0</v>
      </c>
      <c r="AQ17" s="54">
        <v>0</v>
      </c>
      <c r="AR17" s="54">
        <v>574359475</v>
      </c>
      <c r="AS17" s="54">
        <v>0</v>
      </c>
      <c r="AT17" s="54">
        <v>0</v>
      </c>
    </row>
    <row r="18" spans="1:47" x14ac:dyDescent="0.35">
      <c r="A18" s="15" t="s">
        <v>15</v>
      </c>
      <c r="B18" s="54">
        <v>0</v>
      </c>
      <c r="C18" s="54">
        <v>0</v>
      </c>
      <c r="D18" s="54">
        <v>0</v>
      </c>
      <c r="E18" s="62">
        <v>0</v>
      </c>
      <c r="F18" s="54">
        <v>0</v>
      </c>
      <c r="G18" s="54">
        <v>0</v>
      </c>
      <c r="H18" s="54">
        <v>0</v>
      </c>
      <c r="I18" s="62">
        <v>0</v>
      </c>
      <c r="J18" s="54">
        <v>0</v>
      </c>
      <c r="K18" s="54">
        <v>0</v>
      </c>
      <c r="L18" s="54">
        <v>0</v>
      </c>
      <c r="M18" s="62">
        <v>0</v>
      </c>
      <c r="N18" s="54">
        <v>0</v>
      </c>
      <c r="O18" s="54">
        <v>0</v>
      </c>
      <c r="P18" s="54">
        <v>0</v>
      </c>
      <c r="Q18" s="62">
        <v>0</v>
      </c>
      <c r="R18" s="54">
        <v>0</v>
      </c>
      <c r="S18" s="54">
        <v>0</v>
      </c>
      <c r="T18" s="54">
        <v>0</v>
      </c>
      <c r="U18" s="62">
        <v>0</v>
      </c>
      <c r="V18" s="54">
        <v>0</v>
      </c>
      <c r="W18" s="54">
        <v>19036156</v>
      </c>
      <c r="X18" s="54">
        <v>19036156</v>
      </c>
      <c r="Y18" s="62">
        <v>0</v>
      </c>
      <c r="Z18" s="54">
        <v>0</v>
      </c>
      <c r="AA18" s="54">
        <v>0</v>
      </c>
      <c r="AB18" s="54">
        <v>0</v>
      </c>
      <c r="AC18" s="62">
        <v>0</v>
      </c>
      <c r="AD18" s="54">
        <v>0</v>
      </c>
      <c r="AE18" s="54">
        <v>16734500</v>
      </c>
      <c r="AF18" s="54">
        <v>0</v>
      </c>
      <c r="AG18" s="62">
        <v>0</v>
      </c>
      <c r="AH18" s="54">
        <v>0</v>
      </c>
      <c r="AI18" s="54">
        <v>0</v>
      </c>
      <c r="AJ18" s="54">
        <v>0</v>
      </c>
      <c r="AK18" s="62">
        <v>0</v>
      </c>
      <c r="AL18" s="54">
        <v>0</v>
      </c>
      <c r="AM18" s="54">
        <v>3765894</v>
      </c>
      <c r="AN18" s="54">
        <v>385459</v>
      </c>
      <c r="AO18" s="62">
        <v>0</v>
      </c>
      <c r="AP18" s="54">
        <v>3380435</v>
      </c>
      <c r="AQ18" s="54">
        <v>0</v>
      </c>
      <c r="AR18" s="54">
        <v>39536550</v>
      </c>
      <c r="AS18" s="54">
        <v>0</v>
      </c>
      <c r="AT18" s="54">
        <v>0</v>
      </c>
    </row>
    <row r="19" spans="1:47" x14ac:dyDescent="0.35">
      <c r="A19" s="15" t="s">
        <v>16</v>
      </c>
      <c r="B19" s="54">
        <v>0</v>
      </c>
      <c r="C19" s="54">
        <v>0</v>
      </c>
      <c r="D19" s="54">
        <v>0</v>
      </c>
      <c r="E19" s="62">
        <v>0</v>
      </c>
      <c r="F19" s="54">
        <v>0</v>
      </c>
      <c r="G19" s="54">
        <v>28272738</v>
      </c>
      <c r="H19" s="54">
        <v>28272738</v>
      </c>
      <c r="I19" s="62">
        <v>0</v>
      </c>
      <c r="J19" s="54">
        <v>0</v>
      </c>
      <c r="K19" s="54">
        <v>0</v>
      </c>
      <c r="L19" s="54">
        <v>0</v>
      </c>
      <c r="M19" s="62">
        <v>0</v>
      </c>
      <c r="N19" s="54">
        <v>0</v>
      </c>
      <c r="O19" s="54">
        <v>0</v>
      </c>
      <c r="P19" s="54">
        <v>0</v>
      </c>
      <c r="Q19" s="62">
        <v>0</v>
      </c>
      <c r="R19" s="54">
        <v>4312961</v>
      </c>
      <c r="S19" s="54">
        <v>0</v>
      </c>
      <c r="T19" s="54">
        <v>0</v>
      </c>
      <c r="U19" s="62">
        <v>4312961</v>
      </c>
      <c r="V19" s="54">
        <v>0</v>
      </c>
      <c r="W19" s="54">
        <v>0</v>
      </c>
      <c r="X19" s="54">
        <v>0</v>
      </c>
      <c r="Y19" s="62">
        <v>0</v>
      </c>
      <c r="Z19" s="54">
        <v>0</v>
      </c>
      <c r="AA19" s="54">
        <v>0</v>
      </c>
      <c r="AB19" s="54">
        <v>0</v>
      </c>
      <c r="AC19" s="62">
        <v>0</v>
      </c>
      <c r="AD19" s="54">
        <v>0</v>
      </c>
      <c r="AE19" s="54">
        <v>0</v>
      </c>
      <c r="AF19" s="54">
        <v>0</v>
      </c>
      <c r="AG19" s="62">
        <v>0</v>
      </c>
      <c r="AH19" s="54">
        <v>0</v>
      </c>
      <c r="AI19" s="54">
        <v>0</v>
      </c>
      <c r="AJ19" s="54">
        <v>0</v>
      </c>
      <c r="AK19" s="62">
        <v>0</v>
      </c>
      <c r="AL19" s="54">
        <v>0</v>
      </c>
      <c r="AM19" s="54">
        <v>5342568</v>
      </c>
      <c r="AN19" s="54">
        <v>1566636</v>
      </c>
      <c r="AO19" s="62">
        <v>2923790</v>
      </c>
      <c r="AP19" s="54">
        <v>852142</v>
      </c>
      <c r="AQ19" s="54">
        <v>0</v>
      </c>
      <c r="AR19" s="54">
        <v>37928267</v>
      </c>
      <c r="AS19" s="54">
        <v>0</v>
      </c>
      <c r="AT19" s="54">
        <v>0</v>
      </c>
    </row>
    <row r="20" spans="1:47" x14ac:dyDescent="0.35">
      <c r="A20" s="15" t="s">
        <v>69</v>
      </c>
      <c r="B20" s="54">
        <v>0</v>
      </c>
      <c r="C20" s="54">
        <v>0</v>
      </c>
      <c r="D20" s="54">
        <v>0</v>
      </c>
      <c r="E20" s="62">
        <v>0</v>
      </c>
      <c r="F20" s="54">
        <v>0</v>
      </c>
      <c r="G20" s="54">
        <v>0</v>
      </c>
      <c r="H20" s="54">
        <v>0</v>
      </c>
      <c r="I20" s="62">
        <v>0</v>
      </c>
      <c r="J20" s="54">
        <v>0</v>
      </c>
      <c r="K20" s="54">
        <v>0</v>
      </c>
      <c r="L20" s="54">
        <v>0</v>
      </c>
      <c r="M20" s="62">
        <v>0</v>
      </c>
      <c r="N20" s="54">
        <v>0</v>
      </c>
      <c r="O20" s="54">
        <v>0</v>
      </c>
      <c r="P20" s="54">
        <v>0</v>
      </c>
      <c r="Q20" s="62">
        <v>0</v>
      </c>
      <c r="R20" s="54">
        <v>0</v>
      </c>
      <c r="S20" s="54">
        <v>0</v>
      </c>
      <c r="T20" s="54">
        <v>0</v>
      </c>
      <c r="U20" s="62">
        <v>0</v>
      </c>
      <c r="V20" s="54">
        <v>0</v>
      </c>
      <c r="W20" s="54">
        <v>25047880</v>
      </c>
      <c r="X20" s="54">
        <v>6673024</v>
      </c>
      <c r="Y20" s="62">
        <v>18374856</v>
      </c>
      <c r="Z20" s="54">
        <v>0</v>
      </c>
      <c r="AA20" s="54">
        <v>38493135</v>
      </c>
      <c r="AB20" s="54">
        <v>0</v>
      </c>
      <c r="AC20" s="62">
        <v>0</v>
      </c>
      <c r="AD20" s="54">
        <v>0</v>
      </c>
      <c r="AE20" s="54">
        <v>0</v>
      </c>
      <c r="AF20" s="54">
        <v>0</v>
      </c>
      <c r="AG20" s="62">
        <v>0</v>
      </c>
      <c r="AH20" s="54">
        <v>0</v>
      </c>
      <c r="AI20" s="54">
        <v>0</v>
      </c>
      <c r="AJ20" s="54">
        <v>0</v>
      </c>
      <c r="AK20" s="62">
        <v>0</v>
      </c>
      <c r="AL20" s="54">
        <v>0</v>
      </c>
      <c r="AM20" s="54">
        <v>0</v>
      </c>
      <c r="AN20" s="54">
        <v>0</v>
      </c>
      <c r="AO20" s="62">
        <v>0</v>
      </c>
      <c r="AP20" s="54">
        <v>0</v>
      </c>
      <c r="AQ20" s="54">
        <v>0</v>
      </c>
      <c r="AR20" s="54">
        <v>63541015</v>
      </c>
      <c r="AS20" s="54">
        <v>0</v>
      </c>
      <c r="AT20" s="54">
        <v>0</v>
      </c>
    </row>
    <row r="21" spans="1:47" x14ac:dyDescent="0.35">
      <c r="A21" s="15" t="s">
        <v>18</v>
      </c>
      <c r="B21" s="54">
        <v>0</v>
      </c>
      <c r="C21" s="54">
        <v>0</v>
      </c>
      <c r="D21" s="54">
        <v>0</v>
      </c>
      <c r="E21" s="62">
        <v>0</v>
      </c>
      <c r="F21" s="54">
        <v>0</v>
      </c>
      <c r="G21" s="54">
        <v>36446971</v>
      </c>
      <c r="H21" s="54">
        <v>19598181</v>
      </c>
      <c r="I21" s="62">
        <v>16848790</v>
      </c>
      <c r="J21" s="54">
        <v>0</v>
      </c>
      <c r="K21" s="54">
        <v>0</v>
      </c>
      <c r="L21" s="54">
        <v>0</v>
      </c>
      <c r="M21" s="62">
        <v>0</v>
      </c>
      <c r="N21" s="54">
        <v>0</v>
      </c>
      <c r="O21" s="54">
        <v>0</v>
      </c>
      <c r="P21" s="54">
        <v>0</v>
      </c>
      <c r="Q21" s="62">
        <v>0</v>
      </c>
      <c r="R21" s="54">
        <v>3796289</v>
      </c>
      <c r="S21" s="54">
        <v>3796289</v>
      </c>
      <c r="T21" s="54">
        <v>0</v>
      </c>
      <c r="U21" s="62">
        <v>0</v>
      </c>
      <c r="V21" s="54">
        <v>0</v>
      </c>
      <c r="W21" s="54">
        <v>2248388</v>
      </c>
      <c r="X21" s="54">
        <v>2248388</v>
      </c>
      <c r="Y21" s="62">
        <v>0</v>
      </c>
      <c r="Z21" s="54">
        <v>0</v>
      </c>
      <c r="AA21" s="54">
        <v>0</v>
      </c>
      <c r="AB21" s="54">
        <v>0</v>
      </c>
      <c r="AC21" s="62">
        <v>0</v>
      </c>
      <c r="AD21" s="54">
        <v>1370330</v>
      </c>
      <c r="AE21" s="54">
        <v>0</v>
      </c>
      <c r="AF21" s="54">
        <v>0</v>
      </c>
      <c r="AG21" s="62">
        <v>5013343</v>
      </c>
      <c r="AH21" s="54">
        <v>0</v>
      </c>
      <c r="AI21" s="54">
        <v>0</v>
      </c>
      <c r="AJ21" s="54">
        <v>0</v>
      </c>
      <c r="AK21" s="62">
        <v>0</v>
      </c>
      <c r="AL21" s="54">
        <v>0</v>
      </c>
      <c r="AM21" s="54">
        <v>154963</v>
      </c>
      <c r="AN21" s="54">
        <v>154963</v>
      </c>
      <c r="AO21" s="62">
        <v>0</v>
      </c>
      <c r="AP21" s="54">
        <v>0</v>
      </c>
      <c r="AQ21" s="54">
        <v>0</v>
      </c>
      <c r="AR21" s="54">
        <v>49030284</v>
      </c>
      <c r="AS21" s="54">
        <v>0</v>
      </c>
      <c r="AT21" s="54">
        <v>0</v>
      </c>
    </row>
    <row r="22" spans="1:47" x14ac:dyDescent="0.35">
      <c r="A22" s="15" t="s">
        <v>70</v>
      </c>
      <c r="B22" s="54">
        <v>0</v>
      </c>
      <c r="C22" s="54">
        <v>0</v>
      </c>
      <c r="D22" s="54">
        <v>0</v>
      </c>
      <c r="E22" s="62">
        <v>0</v>
      </c>
      <c r="F22" s="54">
        <v>0</v>
      </c>
      <c r="G22" s="54">
        <v>0</v>
      </c>
      <c r="H22" s="54">
        <v>0</v>
      </c>
      <c r="I22" s="62">
        <v>0</v>
      </c>
      <c r="J22" s="54">
        <v>0</v>
      </c>
      <c r="K22" s="54">
        <v>0</v>
      </c>
      <c r="L22" s="54">
        <v>0</v>
      </c>
      <c r="M22" s="62">
        <v>0</v>
      </c>
      <c r="N22" s="54">
        <v>0</v>
      </c>
      <c r="O22" s="54">
        <v>0</v>
      </c>
      <c r="P22" s="54">
        <v>0</v>
      </c>
      <c r="Q22" s="62">
        <v>0</v>
      </c>
      <c r="R22" s="54">
        <v>31403007</v>
      </c>
      <c r="S22" s="54">
        <v>0</v>
      </c>
      <c r="T22" s="54">
        <v>31403007</v>
      </c>
      <c r="U22" s="62">
        <v>0</v>
      </c>
      <c r="V22" s="54">
        <v>0</v>
      </c>
      <c r="W22" s="54">
        <v>18886007</v>
      </c>
      <c r="X22" s="54">
        <v>12652756</v>
      </c>
      <c r="Y22" s="62">
        <v>6233251</v>
      </c>
      <c r="Z22" s="54">
        <v>0</v>
      </c>
      <c r="AA22" s="54">
        <v>19932982</v>
      </c>
      <c r="AB22" s="54">
        <v>0</v>
      </c>
      <c r="AC22" s="62">
        <v>0</v>
      </c>
      <c r="AD22" s="54">
        <v>0</v>
      </c>
      <c r="AE22" s="54">
        <v>0</v>
      </c>
      <c r="AF22" s="54">
        <v>0</v>
      </c>
      <c r="AG22" s="62">
        <v>0</v>
      </c>
      <c r="AH22" s="54">
        <v>0</v>
      </c>
      <c r="AI22" s="54">
        <v>0</v>
      </c>
      <c r="AJ22" s="54">
        <v>0</v>
      </c>
      <c r="AK22" s="62">
        <v>0</v>
      </c>
      <c r="AL22" s="54">
        <v>0</v>
      </c>
      <c r="AM22" s="54">
        <v>0</v>
      </c>
      <c r="AN22" s="54">
        <v>0</v>
      </c>
      <c r="AO22" s="62">
        <v>0</v>
      </c>
      <c r="AP22" s="54">
        <v>0</v>
      </c>
      <c r="AQ22" s="54">
        <v>0</v>
      </c>
      <c r="AR22" s="54">
        <v>70221996</v>
      </c>
      <c r="AS22" s="54">
        <v>0</v>
      </c>
      <c r="AT22" s="54">
        <v>0</v>
      </c>
    </row>
    <row r="23" spans="1:47" x14ac:dyDescent="0.35">
      <c r="A23" s="15" t="s">
        <v>20</v>
      </c>
      <c r="B23" s="54">
        <v>0</v>
      </c>
      <c r="C23" s="54">
        <v>0</v>
      </c>
      <c r="D23" s="54">
        <v>0</v>
      </c>
      <c r="E23" s="62">
        <v>0</v>
      </c>
      <c r="F23" s="54">
        <v>0</v>
      </c>
      <c r="G23" s="54">
        <v>7386623</v>
      </c>
      <c r="H23" s="54">
        <v>7386623</v>
      </c>
      <c r="I23" s="62">
        <v>0</v>
      </c>
      <c r="J23" s="54">
        <v>0</v>
      </c>
      <c r="K23" s="54">
        <v>0</v>
      </c>
      <c r="L23" s="54">
        <v>0</v>
      </c>
      <c r="M23" s="62">
        <v>0</v>
      </c>
      <c r="N23" s="54">
        <v>0</v>
      </c>
      <c r="O23" s="54">
        <v>0</v>
      </c>
      <c r="P23" s="54">
        <v>0</v>
      </c>
      <c r="Q23" s="62">
        <v>0</v>
      </c>
      <c r="R23" s="54">
        <v>71418</v>
      </c>
      <c r="S23" s="54">
        <v>0</v>
      </c>
      <c r="T23" s="54">
        <v>71418</v>
      </c>
      <c r="U23" s="62">
        <v>0</v>
      </c>
      <c r="V23" s="54">
        <v>240222</v>
      </c>
      <c r="W23" s="54">
        <v>1764267</v>
      </c>
      <c r="X23" s="54">
        <v>1764267</v>
      </c>
      <c r="Y23" s="62">
        <v>0</v>
      </c>
      <c r="Z23" s="54">
        <v>0</v>
      </c>
      <c r="AA23" s="54">
        <v>0</v>
      </c>
      <c r="AB23" s="54">
        <v>0</v>
      </c>
      <c r="AC23" s="62">
        <v>0</v>
      </c>
      <c r="AD23" s="54">
        <v>0</v>
      </c>
      <c r="AE23" s="54">
        <v>0</v>
      </c>
      <c r="AF23" s="54">
        <v>0</v>
      </c>
      <c r="AG23" s="62">
        <v>0</v>
      </c>
      <c r="AH23" s="54">
        <v>0</v>
      </c>
      <c r="AI23" s="54">
        <v>0</v>
      </c>
      <c r="AJ23" s="54">
        <v>0</v>
      </c>
      <c r="AK23" s="62">
        <v>0</v>
      </c>
      <c r="AL23" s="54">
        <v>0</v>
      </c>
      <c r="AM23" s="54">
        <v>145</v>
      </c>
      <c r="AN23" s="54">
        <v>0</v>
      </c>
      <c r="AO23" s="62">
        <v>145</v>
      </c>
      <c r="AP23" s="54">
        <v>0</v>
      </c>
      <c r="AQ23" s="54">
        <v>0</v>
      </c>
      <c r="AR23" s="54">
        <v>9462675</v>
      </c>
      <c r="AS23" s="54">
        <v>0</v>
      </c>
      <c r="AT23" s="54">
        <v>0</v>
      </c>
    </row>
    <row r="24" spans="1:47" x14ac:dyDescent="0.35">
      <c r="A24" s="15" t="s">
        <v>21</v>
      </c>
      <c r="B24" s="54">
        <v>0</v>
      </c>
      <c r="C24" s="54">
        <v>0</v>
      </c>
      <c r="D24" s="54">
        <v>0</v>
      </c>
      <c r="E24" s="62">
        <v>0</v>
      </c>
      <c r="F24" s="54">
        <v>0</v>
      </c>
      <c r="G24" s="54">
        <v>6489476</v>
      </c>
      <c r="H24" s="54">
        <v>6489476</v>
      </c>
      <c r="I24" s="62">
        <v>0</v>
      </c>
      <c r="J24" s="54">
        <v>0</v>
      </c>
      <c r="K24" s="54">
        <v>0</v>
      </c>
      <c r="L24" s="54">
        <v>0</v>
      </c>
      <c r="M24" s="62">
        <v>0</v>
      </c>
      <c r="N24" s="54">
        <v>0</v>
      </c>
      <c r="O24" s="54">
        <v>0</v>
      </c>
      <c r="P24" s="54">
        <v>0</v>
      </c>
      <c r="Q24" s="62">
        <v>0</v>
      </c>
      <c r="R24" s="54">
        <v>91170</v>
      </c>
      <c r="S24" s="54">
        <v>17</v>
      </c>
      <c r="T24" s="54">
        <v>0</v>
      </c>
      <c r="U24" s="62">
        <v>91153</v>
      </c>
      <c r="V24" s="54">
        <v>0</v>
      </c>
      <c r="W24" s="54">
        <v>76945172</v>
      </c>
      <c r="X24" s="54">
        <v>415229</v>
      </c>
      <c r="Y24" s="62">
        <v>76529943</v>
      </c>
      <c r="Z24" s="54">
        <v>0</v>
      </c>
      <c r="AA24" s="54">
        <v>154132763</v>
      </c>
      <c r="AB24" s="54">
        <v>0</v>
      </c>
      <c r="AC24" s="62">
        <v>21895959</v>
      </c>
      <c r="AD24" s="54">
        <v>0</v>
      </c>
      <c r="AE24" s="54">
        <v>0</v>
      </c>
      <c r="AF24" s="54">
        <v>0</v>
      </c>
      <c r="AG24" s="62">
        <v>0</v>
      </c>
      <c r="AH24" s="54">
        <v>7941</v>
      </c>
      <c r="AI24" s="54">
        <v>7941</v>
      </c>
      <c r="AJ24" s="54">
        <v>0</v>
      </c>
      <c r="AK24" s="62">
        <v>0</v>
      </c>
      <c r="AL24" s="54">
        <v>0</v>
      </c>
      <c r="AM24" s="54">
        <v>745069</v>
      </c>
      <c r="AN24" s="54">
        <v>461223</v>
      </c>
      <c r="AO24" s="62">
        <v>87521</v>
      </c>
      <c r="AP24" s="54">
        <v>196325</v>
      </c>
      <c r="AQ24" s="54">
        <v>0</v>
      </c>
      <c r="AR24" s="54">
        <v>260307550</v>
      </c>
      <c r="AS24" s="54">
        <v>0</v>
      </c>
      <c r="AT24" s="54">
        <v>0</v>
      </c>
    </row>
    <row r="25" spans="1:47" x14ac:dyDescent="0.35">
      <c r="A25" s="15" t="s">
        <v>22</v>
      </c>
      <c r="B25" s="54">
        <v>0</v>
      </c>
      <c r="C25" s="54">
        <v>0</v>
      </c>
      <c r="D25" s="54">
        <v>0</v>
      </c>
      <c r="E25" s="62">
        <v>0</v>
      </c>
      <c r="F25" s="54">
        <v>0</v>
      </c>
      <c r="G25" s="54">
        <v>184200036</v>
      </c>
      <c r="H25" s="54">
        <v>184200036</v>
      </c>
      <c r="I25" s="62">
        <v>0</v>
      </c>
      <c r="J25" s="54">
        <v>0</v>
      </c>
      <c r="K25" s="54">
        <v>0</v>
      </c>
      <c r="L25" s="54">
        <v>0</v>
      </c>
      <c r="M25" s="62">
        <v>0</v>
      </c>
      <c r="N25" s="54">
        <v>0</v>
      </c>
      <c r="O25" s="54">
        <v>0</v>
      </c>
      <c r="P25" s="54">
        <v>0</v>
      </c>
      <c r="Q25" s="62">
        <v>0</v>
      </c>
      <c r="R25" s="54">
        <v>13739770</v>
      </c>
      <c r="S25" s="54">
        <v>0</v>
      </c>
      <c r="T25" s="54">
        <v>5031822</v>
      </c>
      <c r="U25" s="62">
        <v>8707948</v>
      </c>
      <c r="V25" s="54">
        <v>6555030</v>
      </c>
      <c r="W25" s="54">
        <v>44973368</v>
      </c>
      <c r="X25" s="54">
        <v>44973368</v>
      </c>
      <c r="Y25" s="62">
        <v>0</v>
      </c>
      <c r="Z25" s="54">
        <v>0</v>
      </c>
      <c r="AA25" s="54">
        <v>220171915</v>
      </c>
      <c r="AB25" s="54">
        <v>0</v>
      </c>
      <c r="AC25" s="62">
        <v>103343991</v>
      </c>
      <c r="AD25" s="54">
        <v>14689697</v>
      </c>
      <c r="AE25" s="54">
        <v>0</v>
      </c>
      <c r="AF25" s="54">
        <v>11839872</v>
      </c>
      <c r="AG25" s="62">
        <v>0</v>
      </c>
      <c r="AH25" s="54">
        <v>6558900</v>
      </c>
      <c r="AI25" s="54">
        <v>6558900</v>
      </c>
      <c r="AJ25" s="54">
        <v>0</v>
      </c>
      <c r="AK25" s="62">
        <v>0</v>
      </c>
      <c r="AL25" s="54">
        <v>0</v>
      </c>
      <c r="AM25" s="54">
        <v>33134559</v>
      </c>
      <c r="AN25" s="54">
        <v>33134559</v>
      </c>
      <c r="AO25" s="62">
        <v>0</v>
      </c>
      <c r="AP25" s="54">
        <v>0</v>
      </c>
      <c r="AQ25" s="54">
        <v>0</v>
      </c>
      <c r="AR25" s="54">
        <v>639207138</v>
      </c>
      <c r="AS25" s="54">
        <v>0</v>
      </c>
      <c r="AT25" s="54">
        <v>0</v>
      </c>
    </row>
    <row r="26" spans="1:47" x14ac:dyDescent="0.35">
      <c r="A26" s="15" t="s">
        <v>23</v>
      </c>
      <c r="B26" s="54">
        <v>0</v>
      </c>
      <c r="C26" s="54">
        <v>0</v>
      </c>
      <c r="D26" s="54">
        <v>0</v>
      </c>
      <c r="E26" s="62">
        <v>0</v>
      </c>
      <c r="F26" s="54">
        <v>0</v>
      </c>
      <c r="G26" s="54">
        <v>10190371</v>
      </c>
      <c r="H26" s="54">
        <v>10190371</v>
      </c>
      <c r="I26" s="62">
        <v>0</v>
      </c>
      <c r="J26" s="54">
        <v>0</v>
      </c>
      <c r="K26" s="54">
        <v>0</v>
      </c>
      <c r="L26" s="54">
        <v>0</v>
      </c>
      <c r="M26" s="62">
        <v>0</v>
      </c>
      <c r="N26" s="54">
        <v>0</v>
      </c>
      <c r="O26" s="54">
        <v>0</v>
      </c>
      <c r="P26" s="54">
        <v>0</v>
      </c>
      <c r="Q26" s="62">
        <v>0</v>
      </c>
      <c r="R26" s="54">
        <v>65567</v>
      </c>
      <c r="S26" s="54">
        <v>4297</v>
      </c>
      <c r="T26" s="54">
        <v>61270</v>
      </c>
      <c r="U26" s="62">
        <v>0</v>
      </c>
      <c r="V26" s="54">
        <v>4357008</v>
      </c>
      <c r="W26" s="54">
        <v>210941789</v>
      </c>
      <c r="X26" s="54">
        <v>19529091</v>
      </c>
      <c r="Y26" s="62">
        <v>191412698</v>
      </c>
      <c r="Z26" s="54">
        <v>0</v>
      </c>
      <c r="AA26" s="54">
        <v>43518179</v>
      </c>
      <c r="AB26" s="54">
        <v>0</v>
      </c>
      <c r="AC26" s="62">
        <v>6151078</v>
      </c>
      <c r="AD26" s="54">
        <v>0</v>
      </c>
      <c r="AE26" s="54">
        <v>240226458</v>
      </c>
      <c r="AF26" s="54">
        <v>0</v>
      </c>
      <c r="AG26" s="62">
        <v>0</v>
      </c>
      <c r="AH26" s="54">
        <v>6030402</v>
      </c>
      <c r="AI26" s="54">
        <v>6030402</v>
      </c>
      <c r="AJ26" s="54">
        <v>0</v>
      </c>
      <c r="AK26" s="62">
        <v>0</v>
      </c>
      <c r="AL26" s="54">
        <v>0</v>
      </c>
      <c r="AM26" s="54">
        <v>41308312</v>
      </c>
      <c r="AN26" s="54">
        <v>8792272</v>
      </c>
      <c r="AO26" s="62">
        <v>32453548</v>
      </c>
      <c r="AP26" s="54">
        <v>62492</v>
      </c>
      <c r="AQ26" s="54">
        <v>0</v>
      </c>
      <c r="AR26" s="54">
        <v>562789164</v>
      </c>
      <c r="AS26" s="54">
        <v>0</v>
      </c>
      <c r="AT26" s="54">
        <v>0</v>
      </c>
    </row>
    <row r="27" spans="1:47" s="37" customFormat="1" x14ac:dyDescent="0.35">
      <c r="A27" s="102" t="s">
        <v>24</v>
      </c>
      <c r="B27" s="54">
        <v>0</v>
      </c>
      <c r="C27" s="54">
        <v>0</v>
      </c>
      <c r="D27" s="54">
        <v>0</v>
      </c>
      <c r="E27" s="54">
        <v>0</v>
      </c>
      <c r="F27" s="54">
        <v>0</v>
      </c>
      <c r="G27" s="54">
        <v>36650168</v>
      </c>
      <c r="H27" s="54">
        <v>36650168</v>
      </c>
      <c r="I27" s="54">
        <v>0</v>
      </c>
      <c r="J27" s="54">
        <v>0</v>
      </c>
      <c r="K27" s="54">
        <v>0</v>
      </c>
      <c r="L27" s="54">
        <v>0</v>
      </c>
      <c r="M27" s="54">
        <v>0</v>
      </c>
      <c r="N27" s="54">
        <v>0</v>
      </c>
      <c r="O27" s="54">
        <v>0</v>
      </c>
      <c r="P27" s="54">
        <v>0</v>
      </c>
      <c r="Q27" s="54">
        <v>0</v>
      </c>
      <c r="R27" s="54">
        <v>7550156</v>
      </c>
      <c r="S27" s="54">
        <v>0</v>
      </c>
      <c r="T27" s="54">
        <v>0</v>
      </c>
      <c r="U27" s="54">
        <v>7550156</v>
      </c>
      <c r="V27" s="54">
        <v>0</v>
      </c>
      <c r="W27" s="54">
        <v>112907456</v>
      </c>
      <c r="X27" s="54">
        <v>107207456</v>
      </c>
      <c r="Y27" s="54">
        <v>5700000</v>
      </c>
      <c r="Z27" s="54">
        <v>0</v>
      </c>
      <c r="AA27" s="54">
        <v>170906698</v>
      </c>
      <c r="AB27" s="54">
        <v>6970062</v>
      </c>
      <c r="AC27" s="54">
        <v>231024</v>
      </c>
      <c r="AD27" s="54">
        <v>0</v>
      </c>
      <c r="AE27" s="54">
        <v>0</v>
      </c>
      <c r="AF27" s="54">
        <v>0</v>
      </c>
      <c r="AG27" s="54">
        <v>0</v>
      </c>
      <c r="AH27" s="54">
        <v>0</v>
      </c>
      <c r="AI27" s="54">
        <v>0</v>
      </c>
      <c r="AJ27" s="54">
        <v>0</v>
      </c>
      <c r="AK27" s="54">
        <v>0</v>
      </c>
      <c r="AL27" s="54">
        <v>0</v>
      </c>
      <c r="AM27" s="54">
        <v>17338184</v>
      </c>
      <c r="AN27" s="54">
        <v>17338184</v>
      </c>
      <c r="AO27" s="54">
        <v>0</v>
      </c>
      <c r="AP27" s="54">
        <v>0</v>
      </c>
      <c r="AQ27" s="54">
        <v>0</v>
      </c>
      <c r="AR27" s="54">
        <v>352553748</v>
      </c>
      <c r="AS27" s="54">
        <v>0</v>
      </c>
      <c r="AT27" s="54">
        <v>0</v>
      </c>
    </row>
    <row r="28" spans="1:47" x14ac:dyDescent="0.35">
      <c r="A28" s="15" t="s">
        <v>25</v>
      </c>
      <c r="B28" s="54">
        <v>0</v>
      </c>
      <c r="C28" s="54">
        <v>0</v>
      </c>
      <c r="D28" s="54">
        <v>0</v>
      </c>
      <c r="E28" s="62">
        <v>0</v>
      </c>
      <c r="F28" s="54">
        <v>0</v>
      </c>
      <c r="G28" s="54">
        <v>342247</v>
      </c>
      <c r="H28" s="54">
        <v>342247</v>
      </c>
      <c r="I28" s="62">
        <v>0</v>
      </c>
      <c r="J28" s="54">
        <v>0</v>
      </c>
      <c r="K28" s="54">
        <v>0</v>
      </c>
      <c r="L28" s="54">
        <v>0</v>
      </c>
      <c r="M28" s="62">
        <v>0</v>
      </c>
      <c r="N28" s="54">
        <v>0</v>
      </c>
      <c r="O28" s="54">
        <v>0</v>
      </c>
      <c r="P28" s="54">
        <v>0</v>
      </c>
      <c r="Q28" s="62">
        <v>0</v>
      </c>
      <c r="R28" s="54">
        <v>18707997</v>
      </c>
      <c r="S28" s="54">
        <v>0</v>
      </c>
      <c r="T28" s="54">
        <v>18250521</v>
      </c>
      <c r="U28" s="62">
        <v>457476</v>
      </c>
      <c r="V28" s="54">
        <v>38454</v>
      </c>
      <c r="W28" s="54">
        <v>1715340</v>
      </c>
      <c r="X28" s="54">
        <v>1715340</v>
      </c>
      <c r="Y28" s="62">
        <v>0</v>
      </c>
      <c r="Z28" s="54">
        <v>0</v>
      </c>
      <c r="AA28" s="54">
        <v>0</v>
      </c>
      <c r="AB28" s="54">
        <v>0</v>
      </c>
      <c r="AC28" s="62">
        <v>0</v>
      </c>
      <c r="AD28" s="54">
        <v>0</v>
      </c>
      <c r="AE28" s="54">
        <v>0</v>
      </c>
      <c r="AF28" s="54">
        <v>0</v>
      </c>
      <c r="AG28" s="62">
        <v>0</v>
      </c>
      <c r="AH28" s="54">
        <v>0</v>
      </c>
      <c r="AI28" s="54">
        <v>0</v>
      </c>
      <c r="AJ28" s="54">
        <v>0</v>
      </c>
      <c r="AK28" s="62">
        <v>0</v>
      </c>
      <c r="AL28" s="54">
        <v>0</v>
      </c>
      <c r="AM28" s="54">
        <v>920270</v>
      </c>
      <c r="AN28" s="54">
        <v>779479</v>
      </c>
      <c r="AO28" s="62">
        <v>0</v>
      </c>
      <c r="AP28" s="54">
        <v>140791</v>
      </c>
      <c r="AQ28" s="54">
        <v>0</v>
      </c>
      <c r="AR28" s="54">
        <v>21724308</v>
      </c>
      <c r="AS28" s="54">
        <v>0</v>
      </c>
      <c r="AT28" s="54">
        <v>0</v>
      </c>
    </row>
    <row r="29" spans="1:47" x14ac:dyDescent="0.35">
      <c r="A29" s="15" t="s">
        <v>26</v>
      </c>
      <c r="B29" s="54">
        <v>0</v>
      </c>
      <c r="C29" s="54">
        <v>0</v>
      </c>
      <c r="D29" s="54">
        <v>0</v>
      </c>
      <c r="E29" s="62">
        <v>0</v>
      </c>
      <c r="F29" s="54">
        <v>0</v>
      </c>
      <c r="G29" s="54">
        <v>14291770</v>
      </c>
      <c r="H29" s="54">
        <v>14291770</v>
      </c>
      <c r="I29" s="62">
        <v>0</v>
      </c>
      <c r="J29" s="54">
        <v>0</v>
      </c>
      <c r="K29" s="54">
        <v>0</v>
      </c>
      <c r="L29" s="54">
        <v>0</v>
      </c>
      <c r="M29" s="62">
        <v>0</v>
      </c>
      <c r="N29" s="54">
        <v>0</v>
      </c>
      <c r="O29" s="54">
        <v>0</v>
      </c>
      <c r="P29" s="54">
        <v>0</v>
      </c>
      <c r="Q29" s="62">
        <v>0</v>
      </c>
      <c r="R29" s="54">
        <v>20741376</v>
      </c>
      <c r="S29" s="54">
        <v>85503</v>
      </c>
      <c r="T29" s="54">
        <v>4507403</v>
      </c>
      <c r="U29" s="62">
        <v>16148470</v>
      </c>
      <c r="V29" s="54">
        <v>1570535</v>
      </c>
      <c r="W29" s="54">
        <v>16548756</v>
      </c>
      <c r="X29" s="54">
        <v>16548756</v>
      </c>
      <c r="Y29" s="62">
        <v>0</v>
      </c>
      <c r="Z29" s="54">
        <v>0</v>
      </c>
      <c r="AA29" s="54">
        <v>0</v>
      </c>
      <c r="AB29" s="54">
        <v>0</v>
      </c>
      <c r="AC29" s="62">
        <v>73252177</v>
      </c>
      <c r="AD29" s="54">
        <v>6334357</v>
      </c>
      <c r="AE29" s="54">
        <v>0</v>
      </c>
      <c r="AF29" s="54">
        <v>4139577</v>
      </c>
      <c r="AG29" s="62">
        <v>11228560</v>
      </c>
      <c r="AH29" s="54">
        <v>0</v>
      </c>
      <c r="AI29" s="54">
        <v>0</v>
      </c>
      <c r="AJ29" s="54">
        <v>0</v>
      </c>
      <c r="AK29" s="62">
        <v>0</v>
      </c>
      <c r="AL29" s="54">
        <v>0</v>
      </c>
      <c r="AM29" s="54">
        <v>6793375</v>
      </c>
      <c r="AN29" s="54">
        <v>6012528</v>
      </c>
      <c r="AO29" s="62">
        <v>0</v>
      </c>
      <c r="AP29" s="54">
        <v>780847</v>
      </c>
      <c r="AQ29" s="54">
        <v>0</v>
      </c>
      <c r="AR29" s="54">
        <v>154900483</v>
      </c>
      <c r="AS29" s="54">
        <v>0</v>
      </c>
      <c r="AT29" s="54">
        <v>0</v>
      </c>
    </row>
    <row r="30" spans="1:47" x14ac:dyDescent="0.35">
      <c r="A30" s="15" t="s">
        <v>27</v>
      </c>
      <c r="B30" s="54">
        <v>0</v>
      </c>
      <c r="C30" s="54">
        <v>0</v>
      </c>
      <c r="D30" s="54">
        <v>0</v>
      </c>
      <c r="E30" s="62">
        <v>0</v>
      </c>
      <c r="F30" s="54">
        <v>0</v>
      </c>
      <c r="G30" s="54">
        <v>4290765</v>
      </c>
      <c r="H30" s="54">
        <v>4290765</v>
      </c>
      <c r="I30" s="62">
        <v>0</v>
      </c>
      <c r="J30" s="54">
        <v>0</v>
      </c>
      <c r="K30" s="54">
        <v>0</v>
      </c>
      <c r="L30" s="54">
        <v>0</v>
      </c>
      <c r="M30" s="62">
        <v>0</v>
      </c>
      <c r="N30" s="54">
        <v>0</v>
      </c>
      <c r="O30" s="54">
        <v>0</v>
      </c>
      <c r="P30" s="54">
        <v>0</v>
      </c>
      <c r="Q30" s="62">
        <v>0</v>
      </c>
      <c r="R30" s="54">
        <v>2450102</v>
      </c>
      <c r="S30" s="54">
        <v>310205</v>
      </c>
      <c r="T30" s="54">
        <v>297701</v>
      </c>
      <c r="U30" s="62">
        <v>1842196</v>
      </c>
      <c r="V30" s="54">
        <v>358734</v>
      </c>
      <c r="W30" s="54">
        <v>1313990</v>
      </c>
      <c r="X30" s="54">
        <v>1313990</v>
      </c>
      <c r="Y30" s="62">
        <v>0</v>
      </c>
      <c r="Z30" s="54">
        <v>57015</v>
      </c>
      <c r="AA30" s="54">
        <v>0</v>
      </c>
      <c r="AB30" s="54">
        <v>0</v>
      </c>
      <c r="AC30" s="62">
        <v>253371</v>
      </c>
      <c r="AD30" s="54">
        <v>0</v>
      </c>
      <c r="AE30" s="54">
        <v>0</v>
      </c>
      <c r="AF30" s="54">
        <v>0</v>
      </c>
      <c r="AG30" s="62">
        <v>0</v>
      </c>
      <c r="AH30" s="54">
        <v>0</v>
      </c>
      <c r="AI30" s="54">
        <v>0</v>
      </c>
      <c r="AJ30" s="54">
        <v>0</v>
      </c>
      <c r="AK30" s="62">
        <v>0</v>
      </c>
      <c r="AL30" s="54">
        <v>0</v>
      </c>
      <c r="AM30" s="54">
        <v>6684726</v>
      </c>
      <c r="AN30" s="54">
        <v>1048140</v>
      </c>
      <c r="AO30" s="62">
        <v>5155061</v>
      </c>
      <c r="AP30" s="54">
        <v>481525</v>
      </c>
      <c r="AQ30" s="54">
        <v>0</v>
      </c>
      <c r="AR30" s="54">
        <v>15408703</v>
      </c>
      <c r="AS30" s="54">
        <v>0</v>
      </c>
      <c r="AT30" s="54">
        <v>0</v>
      </c>
    </row>
    <row r="31" spans="1:47" x14ac:dyDescent="0.35">
      <c r="A31" s="15" t="s">
        <v>28</v>
      </c>
      <c r="B31" s="54">
        <v>0</v>
      </c>
      <c r="C31" s="54">
        <v>0</v>
      </c>
      <c r="D31" s="54">
        <v>0</v>
      </c>
      <c r="E31" s="62">
        <v>0</v>
      </c>
      <c r="F31" s="54">
        <v>0</v>
      </c>
      <c r="G31" s="54">
        <v>7982521</v>
      </c>
      <c r="H31" s="54">
        <v>7982521</v>
      </c>
      <c r="I31" s="62">
        <v>0</v>
      </c>
      <c r="J31" s="54">
        <v>0</v>
      </c>
      <c r="K31" s="54">
        <v>0</v>
      </c>
      <c r="L31" s="54">
        <v>0</v>
      </c>
      <c r="M31" s="62">
        <v>0</v>
      </c>
      <c r="N31" s="54">
        <v>0</v>
      </c>
      <c r="O31" s="54">
        <v>0</v>
      </c>
      <c r="P31" s="54">
        <v>0</v>
      </c>
      <c r="Q31" s="62">
        <v>0</v>
      </c>
      <c r="R31" s="54">
        <v>5686</v>
      </c>
      <c r="S31" s="54">
        <v>0</v>
      </c>
      <c r="T31" s="54">
        <v>0</v>
      </c>
      <c r="U31" s="62">
        <v>5686</v>
      </c>
      <c r="V31" s="54">
        <v>0</v>
      </c>
      <c r="W31" s="54">
        <v>4002989</v>
      </c>
      <c r="X31" s="54">
        <v>4002989</v>
      </c>
      <c r="Y31" s="62">
        <v>0</v>
      </c>
      <c r="Z31" s="54">
        <v>0</v>
      </c>
      <c r="AA31" s="54">
        <v>0</v>
      </c>
      <c r="AB31" s="54">
        <v>0</v>
      </c>
      <c r="AC31" s="62">
        <v>31015</v>
      </c>
      <c r="AD31" s="54">
        <v>0</v>
      </c>
      <c r="AE31" s="54">
        <v>0</v>
      </c>
      <c r="AF31" s="54">
        <v>0</v>
      </c>
      <c r="AG31" s="62">
        <v>0</v>
      </c>
      <c r="AH31" s="54">
        <v>0</v>
      </c>
      <c r="AI31" s="54">
        <v>0</v>
      </c>
      <c r="AJ31" s="54">
        <v>0</v>
      </c>
      <c r="AK31" s="62">
        <v>0</v>
      </c>
      <c r="AL31" s="54">
        <v>0</v>
      </c>
      <c r="AM31" s="54">
        <v>0</v>
      </c>
      <c r="AN31" s="54">
        <v>0</v>
      </c>
      <c r="AO31" s="62">
        <v>0</v>
      </c>
      <c r="AP31" s="54">
        <v>0</v>
      </c>
      <c r="AQ31" s="54">
        <v>0</v>
      </c>
      <c r="AR31" s="54">
        <v>12022211</v>
      </c>
      <c r="AS31" s="54">
        <v>0</v>
      </c>
      <c r="AT31" s="54">
        <v>0</v>
      </c>
      <c r="AU31" s="12"/>
    </row>
    <row r="32" spans="1:47" x14ac:dyDescent="0.35">
      <c r="A32" s="15" t="s">
        <v>29</v>
      </c>
      <c r="B32" s="54">
        <v>0</v>
      </c>
      <c r="C32" s="54">
        <v>0</v>
      </c>
      <c r="D32" s="54">
        <v>0</v>
      </c>
      <c r="E32" s="62">
        <v>0</v>
      </c>
      <c r="F32" s="54">
        <v>0</v>
      </c>
      <c r="G32" s="54">
        <v>25091469</v>
      </c>
      <c r="H32" s="54">
        <v>25091469</v>
      </c>
      <c r="I32" s="62">
        <v>0</v>
      </c>
      <c r="J32" s="54">
        <v>0</v>
      </c>
      <c r="K32" s="54">
        <v>0</v>
      </c>
      <c r="L32" s="54">
        <v>0</v>
      </c>
      <c r="M32" s="62">
        <v>0</v>
      </c>
      <c r="N32" s="54">
        <v>0</v>
      </c>
      <c r="O32" s="54">
        <v>0</v>
      </c>
      <c r="P32" s="54">
        <v>0</v>
      </c>
      <c r="Q32" s="62">
        <v>0</v>
      </c>
      <c r="R32" s="54">
        <v>1181777</v>
      </c>
      <c r="S32" s="54">
        <v>262875</v>
      </c>
      <c r="T32" s="54">
        <v>0</v>
      </c>
      <c r="U32" s="62">
        <v>918902</v>
      </c>
      <c r="V32" s="54">
        <v>0</v>
      </c>
      <c r="W32" s="54">
        <v>0</v>
      </c>
      <c r="X32" s="54">
        <v>0</v>
      </c>
      <c r="Y32" s="62">
        <v>0</v>
      </c>
      <c r="Z32" s="54">
        <v>0</v>
      </c>
      <c r="AA32" s="54">
        <v>0</v>
      </c>
      <c r="AB32" s="54">
        <v>0</v>
      </c>
      <c r="AC32" s="62">
        <v>4168491</v>
      </c>
      <c r="AD32" s="54">
        <v>2982107</v>
      </c>
      <c r="AE32" s="54">
        <v>0</v>
      </c>
      <c r="AF32" s="54">
        <v>0</v>
      </c>
      <c r="AG32" s="62">
        <v>0</v>
      </c>
      <c r="AH32" s="54">
        <v>3364228</v>
      </c>
      <c r="AI32" s="54">
        <v>3364228</v>
      </c>
      <c r="AJ32" s="54">
        <v>0</v>
      </c>
      <c r="AK32" s="62">
        <v>0</v>
      </c>
      <c r="AL32" s="54">
        <v>0</v>
      </c>
      <c r="AM32" s="54">
        <v>0</v>
      </c>
      <c r="AN32" s="54">
        <v>0</v>
      </c>
      <c r="AO32" s="62">
        <v>0</v>
      </c>
      <c r="AP32" s="54">
        <v>0</v>
      </c>
      <c r="AQ32" s="54">
        <v>0</v>
      </c>
      <c r="AR32" s="54">
        <v>36788072</v>
      </c>
      <c r="AS32" s="54">
        <v>0</v>
      </c>
      <c r="AT32" s="54">
        <v>0</v>
      </c>
      <c r="AU32" s="12"/>
    </row>
    <row r="33" spans="1:47" x14ac:dyDescent="0.35">
      <c r="A33" s="15" t="s">
        <v>30</v>
      </c>
      <c r="B33" s="54">
        <v>0</v>
      </c>
      <c r="C33" s="54">
        <v>0</v>
      </c>
      <c r="D33" s="54">
        <v>0</v>
      </c>
      <c r="E33" s="62">
        <v>0</v>
      </c>
      <c r="F33" s="54">
        <v>0</v>
      </c>
      <c r="G33" s="54">
        <v>14755310</v>
      </c>
      <c r="H33" s="54">
        <v>14187216</v>
      </c>
      <c r="I33" s="62">
        <v>568094</v>
      </c>
      <c r="J33" s="54">
        <v>0</v>
      </c>
      <c r="K33" s="54">
        <v>0</v>
      </c>
      <c r="L33" s="54">
        <v>0</v>
      </c>
      <c r="M33" s="62">
        <v>0</v>
      </c>
      <c r="N33" s="54">
        <v>0</v>
      </c>
      <c r="O33" s="54">
        <v>0</v>
      </c>
      <c r="P33" s="54">
        <v>0</v>
      </c>
      <c r="Q33" s="62">
        <v>0</v>
      </c>
      <c r="R33" s="54">
        <v>2188699</v>
      </c>
      <c r="S33" s="54">
        <v>0</v>
      </c>
      <c r="T33" s="54">
        <v>39269</v>
      </c>
      <c r="U33" s="62">
        <v>2149430</v>
      </c>
      <c r="V33" s="54">
        <v>111745</v>
      </c>
      <c r="W33" s="54">
        <v>4581872</v>
      </c>
      <c r="X33" s="54">
        <v>4581872</v>
      </c>
      <c r="Y33" s="62">
        <v>0</v>
      </c>
      <c r="Z33" s="54">
        <v>0</v>
      </c>
      <c r="AA33" s="54">
        <v>0</v>
      </c>
      <c r="AB33" s="54">
        <v>0</v>
      </c>
      <c r="AC33" s="62">
        <v>1655587</v>
      </c>
      <c r="AD33" s="54">
        <v>0</v>
      </c>
      <c r="AE33" s="54">
        <v>0</v>
      </c>
      <c r="AF33" s="54">
        <v>0</v>
      </c>
      <c r="AG33" s="62">
        <v>0</v>
      </c>
      <c r="AH33" s="54">
        <v>0</v>
      </c>
      <c r="AI33" s="54">
        <v>0</v>
      </c>
      <c r="AJ33" s="54">
        <v>0</v>
      </c>
      <c r="AK33" s="62">
        <v>0</v>
      </c>
      <c r="AL33" s="54">
        <v>1318835</v>
      </c>
      <c r="AM33" s="54">
        <v>4690505</v>
      </c>
      <c r="AN33" s="54">
        <v>3392079</v>
      </c>
      <c r="AO33" s="62">
        <v>0</v>
      </c>
      <c r="AP33" s="54">
        <v>1298426</v>
      </c>
      <c r="AQ33" s="54">
        <v>1436761</v>
      </c>
      <c r="AR33" s="54">
        <v>30739314</v>
      </c>
      <c r="AS33" s="54">
        <v>0</v>
      </c>
      <c r="AT33" s="54">
        <v>0</v>
      </c>
      <c r="AU33" s="12"/>
    </row>
    <row r="34" spans="1:47" x14ac:dyDescent="0.35">
      <c r="A34" s="15" t="s">
        <v>31</v>
      </c>
      <c r="B34" s="54">
        <v>0</v>
      </c>
      <c r="C34" s="54">
        <v>0</v>
      </c>
      <c r="D34" s="54">
        <v>0</v>
      </c>
      <c r="E34" s="62">
        <v>0</v>
      </c>
      <c r="F34" s="54">
        <v>0</v>
      </c>
      <c r="G34" s="54">
        <v>25465680</v>
      </c>
      <c r="H34" s="54">
        <v>25465680</v>
      </c>
      <c r="I34" s="62">
        <v>0</v>
      </c>
      <c r="J34" s="54">
        <v>0</v>
      </c>
      <c r="K34" s="54">
        <v>0</v>
      </c>
      <c r="L34" s="54">
        <v>0</v>
      </c>
      <c r="M34" s="62">
        <v>0</v>
      </c>
      <c r="N34" s="54">
        <v>0</v>
      </c>
      <c r="O34" s="54">
        <v>0</v>
      </c>
      <c r="P34" s="54">
        <v>0</v>
      </c>
      <c r="Q34" s="62">
        <v>0</v>
      </c>
      <c r="R34" s="54">
        <v>29385156</v>
      </c>
      <c r="S34" s="54">
        <v>0</v>
      </c>
      <c r="T34" s="54">
        <v>8207811</v>
      </c>
      <c r="U34" s="62">
        <v>21177345</v>
      </c>
      <c r="V34" s="54">
        <v>0</v>
      </c>
      <c r="W34" s="54">
        <v>115280627</v>
      </c>
      <c r="X34" s="54">
        <v>114299603</v>
      </c>
      <c r="Y34" s="62">
        <v>981024</v>
      </c>
      <c r="Z34" s="54">
        <v>0</v>
      </c>
      <c r="AA34" s="54">
        <v>266308842</v>
      </c>
      <c r="AB34" s="54">
        <v>0</v>
      </c>
      <c r="AC34" s="62">
        <v>6491758</v>
      </c>
      <c r="AD34" s="54">
        <v>2394461</v>
      </c>
      <c r="AE34" s="54">
        <v>17209940</v>
      </c>
      <c r="AF34" s="54">
        <v>0</v>
      </c>
      <c r="AG34" s="62">
        <v>0</v>
      </c>
      <c r="AH34" s="54">
        <v>0</v>
      </c>
      <c r="AI34" s="54">
        <v>0</v>
      </c>
      <c r="AJ34" s="54">
        <v>0</v>
      </c>
      <c r="AK34" s="62">
        <v>0</v>
      </c>
      <c r="AL34" s="54">
        <v>0</v>
      </c>
      <c r="AM34" s="54">
        <v>18583529</v>
      </c>
      <c r="AN34" s="54">
        <v>17767170</v>
      </c>
      <c r="AO34" s="62">
        <v>0</v>
      </c>
      <c r="AP34" s="54">
        <v>816359</v>
      </c>
      <c r="AQ34" s="54">
        <v>0</v>
      </c>
      <c r="AR34" s="54">
        <v>481119993</v>
      </c>
      <c r="AS34" s="54">
        <v>0</v>
      </c>
      <c r="AT34" s="54">
        <v>0</v>
      </c>
      <c r="AU34" s="12"/>
    </row>
    <row r="35" spans="1:47" x14ac:dyDescent="0.35">
      <c r="A35" s="15" t="s">
        <v>32</v>
      </c>
      <c r="B35" s="54">
        <v>0</v>
      </c>
      <c r="C35" s="54">
        <v>0</v>
      </c>
      <c r="D35" s="54">
        <v>0</v>
      </c>
      <c r="E35" s="62">
        <v>0</v>
      </c>
      <c r="F35" s="54">
        <v>0</v>
      </c>
      <c r="G35" s="54">
        <v>8059544</v>
      </c>
      <c r="H35" s="54">
        <v>8059544</v>
      </c>
      <c r="I35" s="62">
        <v>0</v>
      </c>
      <c r="J35" s="54">
        <v>0</v>
      </c>
      <c r="K35" s="54">
        <v>0</v>
      </c>
      <c r="L35" s="54">
        <v>0</v>
      </c>
      <c r="M35" s="62">
        <v>0</v>
      </c>
      <c r="N35" s="54">
        <v>0</v>
      </c>
      <c r="O35" s="54">
        <v>0</v>
      </c>
      <c r="P35" s="54">
        <v>0</v>
      </c>
      <c r="Q35" s="62">
        <v>0</v>
      </c>
      <c r="R35" s="54">
        <v>831681</v>
      </c>
      <c r="S35" s="54">
        <v>0</v>
      </c>
      <c r="T35" s="54">
        <v>532998</v>
      </c>
      <c r="U35" s="62">
        <v>298683</v>
      </c>
      <c r="V35" s="54">
        <v>0</v>
      </c>
      <c r="W35" s="54">
        <v>42620421</v>
      </c>
      <c r="X35" s="54">
        <v>0</v>
      </c>
      <c r="Y35" s="62">
        <v>42620421</v>
      </c>
      <c r="Z35" s="54">
        <v>0</v>
      </c>
      <c r="AA35" s="54">
        <v>0</v>
      </c>
      <c r="AB35" s="54">
        <v>74691279</v>
      </c>
      <c r="AC35" s="62">
        <v>6369254</v>
      </c>
      <c r="AD35" s="54">
        <v>5988610</v>
      </c>
      <c r="AE35" s="54">
        <v>3957368</v>
      </c>
      <c r="AF35" s="54">
        <v>349996</v>
      </c>
      <c r="AG35" s="62">
        <v>6500000</v>
      </c>
      <c r="AH35" s="54">
        <v>0</v>
      </c>
      <c r="AI35" s="54">
        <v>0</v>
      </c>
      <c r="AJ35" s="54">
        <v>0</v>
      </c>
      <c r="AK35" s="62">
        <v>0</v>
      </c>
      <c r="AL35" s="54">
        <v>0</v>
      </c>
      <c r="AM35" s="54">
        <v>0</v>
      </c>
      <c r="AN35" s="54">
        <v>0</v>
      </c>
      <c r="AO35" s="62">
        <v>0</v>
      </c>
      <c r="AP35" s="54">
        <v>0</v>
      </c>
      <c r="AQ35" s="54">
        <v>0</v>
      </c>
      <c r="AR35" s="54">
        <v>149368153</v>
      </c>
      <c r="AS35" s="54">
        <v>0</v>
      </c>
      <c r="AT35" s="54">
        <v>0</v>
      </c>
      <c r="AU35" s="12"/>
    </row>
    <row r="36" spans="1:47" x14ac:dyDescent="0.35">
      <c r="A36" s="15" t="s">
        <v>71</v>
      </c>
      <c r="B36" s="54">
        <v>0</v>
      </c>
      <c r="C36" s="54">
        <v>0</v>
      </c>
      <c r="D36" s="54">
        <v>0</v>
      </c>
      <c r="E36" s="62">
        <v>0</v>
      </c>
      <c r="F36" s="54">
        <v>0</v>
      </c>
      <c r="G36" s="54">
        <v>561685315</v>
      </c>
      <c r="H36" s="54">
        <v>561685315</v>
      </c>
      <c r="I36" s="62">
        <v>0</v>
      </c>
      <c r="J36" s="54">
        <v>0</v>
      </c>
      <c r="K36" s="54">
        <v>0</v>
      </c>
      <c r="L36" s="54">
        <v>0</v>
      </c>
      <c r="M36" s="62">
        <v>0</v>
      </c>
      <c r="N36" s="54">
        <v>0</v>
      </c>
      <c r="O36" s="54">
        <v>0</v>
      </c>
      <c r="P36" s="54">
        <v>0</v>
      </c>
      <c r="Q36" s="62">
        <v>0</v>
      </c>
      <c r="R36" s="54">
        <v>3187155</v>
      </c>
      <c r="S36" s="54">
        <v>150</v>
      </c>
      <c r="T36" s="54">
        <v>181237</v>
      </c>
      <c r="U36" s="62">
        <v>3005768</v>
      </c>
      <c r="V36" s="54">
        <v>90984</v>
      </c>
      <c r="W36" s="54">
        <v>496528647</v>
      </c>
      <c r="X36" s="54">
        <v>0</v>
      </c>
      <c r="Y36" s="62">
        <v>496528647</v>
      </c>
      <c r="Z36" s="54">
        <v>0</v>
      </c>
      <c r="AA36" s="54">
        <v>869660206</v>
      </c>
      <c r="AB36" s="54">
        <v>426455753</v>
      </c>
      <c r="AC36" s="62">
        <v>39561187</v>
      </c>
      <c r="AD36" s="54">
        <v>8972577</v>
      </c>
      <c r="AE36" s="54">
        <v>2496608</v>
      </c>
      <c r="AF36" s="54">
        <v>0</v>
      </c>
      <c r="AG36" s="62">
        <v>0</v>
      </c>
      <c r="AH36" s="54">
        <v>64999864</v>
      </c>
      <c r="AI36" s="54">
        <v>0</v>
      </c>
      <c r="AJ36" s="54">
        <v>0</v>
      </c>
      <c r="AK36" s="62">
        <v>64999864</v>
      </c>
      <c r="AL36" s="54">
        <v>485</v>
      </c>
      <c r="AM36" s="54">
        <v>157148902</v>
      </c>
      <c r="AN36" s="54">
        <v>151173832</v>
      </c>
      <c r="AO36" s="62">
        <v>2102286</v>
      </c>
      <c r="AP36" s="54">
        <v>3872784</v>
      </c>
      <c r="AQ36" s="54">
        <v>0</v>
      </c>
      <c r="AR36" s="54">
        <v>2630787683</v>
      </c>
      <c r="AS36" s="54">
        <v>0</v>
      </c>
      <c r="AT36" s="54">
        <v>0</v>
      </c>
      <c r="AU36" s="12"/>
    </row>
    <row r="37" spans="1:47" x14ac:dyDescent="0.35">
      <c r="A37" s="15" t="s">
        <v>34</v>
      </c>
      <c r="B37" s="54">
        <v>0</v>
      </c>
      <c r="C37" s="54">
        <v>0</v>
      </c>
      <c r="D37" s="54">
        <v>0</v>
      </c>
      <c r="E37" s="62">
        <v>0</v>
      </c>
      <c r="F37" s="54">
        <v>0</v>
      </c>
      <c r="G37" s="54">
        <v>0</v>
      </c>
      <c r="H37" s="54">
        <v>0</v>
      </c>
      <c r="I37" s="62">
        <v>0</v>
      </c>
      <c r="J37" s="54">
        <v>0</v>
      </c>
      <c r="K37" s="54">
        <v>0</v>
      </c>
      <c r="L37" s="54">
        <v>0</v>
      </c>
      <c r="M37" s="62">
        <v>0</v>
      </c>
      <c r="N37" s="54">
        <v>0</v>
      </c>
      <c r="O37" s="54">
        <v>0</v>
      </c>
      <c r="P37" s="54">
        <v>0</v>
      </c>
      <c r="Q37" s="62">
        <v>0</v>
      </c>
      <c r="R37" s="54">
        <v>2595267</v>
      </c>
      <c r="S37" s="54">
        <v>2300</v>
      </c>
      <c r="T37" s="54">
        <v>134589</v>
      </c>
      <c r="U37" s="62">
        <v>2458378</v>
      </c>
      <c r="V37" s="54">
        <v>1081155</v>
      </c>
      <c r="W37" s="54">
        <v>130496375</v>
      </c>
      <c r="X37" s="54">
        <v>38343315</v>
      </c>
      <c r="Y37" s="62">
        <v>92153060</v>
      </c>
      <c r="Z37" s="54">
        <v>0</v>
      </c>
      <c r="AA37" s="54">
        <v>0</v>
      </c>
      <c r="AB37" s="54">
        <v>0</v>
      </c>
      <c r="AC37" s="62">
        <v>3139471</v>
      </c>
      <c r="AD37" s="54">
        <v>265430</v>
      </c>
      <c r="AE37" s="54">
        <v>288527</v>
      </c>
      <c r="AF37" s="54">
        <v>0</v>
      </c>
      <c r="AG37" s="62">
        <v>0</v>
      </c>
      <c r="AH37" s="54">
        <v>59471211</v>
      </c>
      <c r="AI37" s="54">
        <v>4596713</v>
      </c>
      <c r="AJ37" s="54">
        <v>15500</v>
      </c>
      <c r="AK37" s="62">
        <v>54858998</v>
      </c>
      <c r="AL37" s="54">
        <v>0</v>
      </c>
      <c r="AM37" s="54">
        <v>41610916</v>
      </c>
      <c r="AN37" s="54">
        <v>22627503</v>
      </c>
      <c r="AO37" s="62">
        <v>17836227</v>
      </c>
      <c r="AP37" s="54">
        <v>1147186</v>
      </c>
      <c r="AQ37" s="54">
        <v>0</v>
      </c>
      <c r="AR37" s="54">
        <v>238948352</v>
      </c>
      <c r="AS37" s="54">
        <v>0</v>
      </c>
      <c r="AT37" s="54">
        <v>0</v>
      </c>
      <c r="AU37" s="12"/>
    </row>
    <row r="38" spans="1:47" x14ac:dyDescent="0.35">
      <c r="A38" s="15" t="s">
        <v>35</v>
      </c>
      <c r="B38" s="54">
        <v>0</v>
      </c>
      <c r="C38" s="54">
        <v>0</v>
      </c>
      <c r="D38" s="54">
        <v>0</v>
      </c>
      <c r="E38" s="62">
        <v>0</v>
      </c>
      <c r="F38" s="54">
        <v>0</v>
      </c>
      <c r="G38" s="54">
        <v>2264677</v>
      </c>
      <c r="H38" s="54">
        <v>2264677</v>
      </c>
      <c r="I38" s="62">
        <v>0</v>
      </c>
      <c r="J38" s="54">
        <v>0</v>
      </c>
      <c r="K38" s="54">
        <v>0</v>
      </c>
      <c r="L38" s="54">
        <v>0</v>
      </c>
      <c r="M38" s="62">
        <v>0</v>
      </c>
      <c r="N38" s="54">
        <v>0</v>
      </c>
      <c r="O38" s="54">
        <v>0</v>
      </c>
      <c r="P38" s="54">
        <v>0</v>
      </c>
      <c r="Q38" s="62">
        <v>0</v>
      </c>
      <c r="R38" s="54">
        <v>3468866</v>
      </c>
      <c r="S38" s="54">
        <v>0</v>
      </c>
      <c r="T38" s="54">
        <v>0</v>
      </c>
      <c r="U38" s="62">
        <v>3468866</v>
      </c>
      <c r="V38" s="54">
        <v>0</v>
      </c>
      <c r="W38" s="54">
        <v>1238548</v>
      </c>
      <c r="X38" s="54">
        <v>1238548</v>
      </c>
      <c r="Y38" s="62">
        <v>0</v>
      </c>
      <c r="Z38" s="54">
        <v>0</v>
      </c>
      <c r="AA38" s="54">
        <v>0</v>
      </c>
      <c r="AB38" s="54">
        <v>0</v>
      </c>
      <c r="AC38" s="62">
        <v>0</v>
      </c>
      <c r="AD38" s="54">
        <v>0</v>
      </c>
      <c r="AE38" s="54">
        <v>0</v>
      </c>
      <c r="AF38" s="54">
        <v>0</v>
      </c>
      <c r="AG38" s="62">
        <v>0</v>
      </c>
      <c r="AH38" s="54">
        <v>2097195</v>
      </c>
      <c r="AI38" s="54">
        <v>2097195</v>
      </c>
      <c r="AJ38" s="54">
        <v>0</v>
      </c>
      <c r="AK38" s="62">
        <v>0</v>
      </c>
      <c r="AL38" s="54">
        <v>0</v>
      </c>
      <c r="AM38" s="54">
        <v>0</v>
      </c>
      <c r="AN38" s="54">
        <v>0</v>
      </c>
      <c r="AO38" s="62">
        <v>0</v>
      </c>
      <c r="AP38" s="54">
        <v>0</v>
      </c>
      <c r="AQ38" s="54">
        <v>0</v>
      </c>
      <c r="AR38" s="54">
        <v>9069286</v>
      </c>
      <c r="AS38" s="54">
        <v>0</v>
      </c>
      <c r="AT38" s="54">
        <v>0</v>
      </c>
      <c r="AU38" s="12"/>
    </row>
    <row r="39" spans="1:47" x14ac:dyDescent="0.35">
      <c r="A39" s="15" t="s">
        <v>36</v>
      </c>
      <c r="B39" s="54">
        <v>0</v>
      </c>
      <c r="C39" s="54">
        <v>0</v>
      </c>
      <c r="D39" s="54">
        <v>0</v>
      </c>
      <c r="E39" s="62">
        <v>0</v>
      </c>
      <c r="F39" s="54">
        <v>0</v>
      </c>
      <c r="G39" s="54">
        <v>137985587</v>
      </c>
      <c r="H39" s="54">
        <v>137985587</v>
      </c>
      <c r="I39" s="62">
        <v>0</v>
      </c>
      <c r="J39" s="54">
        <v>0</v>
      </c>
      <c r="K39" s="54">
        <v>0</v>
      </c>
      <c r="L39" s="54">
        <v>0</v>
      </c>
      <c r="M39" s="62">
        <v>0</v>
      </c>
      <c r="N39" s="54">
        <v>0</v>
      </c>
      <c r="O39" s="54">
        <v>0</v>
      </c>
      <c r="P39" s="54">
        <v>0</v>
      </c>
      <c r="Q39" s="62">
        <v>0</v>
      </c>
      <c r="R39" s="54">
        <v>0</v>
      </c>
      <c r="S39" s="54">
        <v>0</v>
      </c>
      <c r="T39" s="54">
        <v>0</v>
      </c>
      <c r="U39" s="62">
        <v>0</v>
      </c>
      <c r="V39" s="54">
        <v>0</v>
      </c>
      <c r="W39" s="54">
        <v>192214779</v>
      </c>
      <c r="X39" s="54">
        <v>192214779</v>
      </c>
      <c r="Y39" s="62">
        <v>0</v>
      </c>
      <c r="Z39" s="54">
        <v>0</v>
      </c>
      <c r="AA39" s="54">
        <v>0</v>
      </c>
      <c r="AB39" s="54">
        <v>0</v>
      </c>
      <c r="AC39" s="62">
        <v>0</v>
      </c>
      <c r="AD39" s="54">
        <v>0</v>
      </c>
      <c r="AE39" s="54">
        <v>0</v>
      </c>
      <c r="AF39" s="54">
        <v>218330</v>
      </c>
      <c r="AG39" s="62">
        <v>10865</v>
      </c>
      <c r="AH39" s="54">
        <v>643862</v>
      </c>
      <c r="AI39" s="54">
        <v>0</v>
      </c>
      <c r="AJ39" s="54">
        <v>0</v>
      </c>
      <c r="AK39" s="62">
        <v>643862</v>
      </c>
      <c r="AL39" s="54">
        <v>0</v>
      </c>
      <c r="AM39" s="54">
        <v>34057580</v>
      </c>
      <c r="AN39" s="54">
        <v>33649194</v>
      </c>
      <c r="AO39" s="62">
        <v>408308</v>
      </c>
      <c r="AP39" s="54">
        <v>78</v>
      </c>
      <c r="AQ39" s="54">
        <v>0</v>
      </c>
      <c r="AR39" s="54">
        <v>365131003</v>
      </c>
      <c r="AS39" s="54">
        <v>0</v>
      </c>
      <c r="AT39" s="54">
        <v>0</v>
      </c>
      <c r="AU39" s="12"/>
    </row>
    <row r="40" spans="1:47" x14ac:dyDescent="0.35">
      <c r="A40" s="15" t="s">
        <v>37</v>
      </c>
      <c r="B40" s="54">
        <v>0</v>
      </c>
      <c r="C40" s="54">
        <v>0</v>
      </c>
      <c r="D40" s="54">
        <v>0</v>
      </c>
      <c r="E40" s="62">
        <v>0</v>
      </c>
      <c r="F40" s="54">
        <v>0</v>
      </c>
      <c r="G40" s="54">
        <v>18353942</v>
      </c>
      <c r="H40" s="54">
        <v>17527339</v>
      </c>
      <c r="I40" s="62">
        <v>826603</v>
      </c>
      <c r="J40" s="54">
        <v>0</v>
      </c>
      <c r="K40" s="54">
        <v>0</v>
      </c>
      <c r="L40" s="54">
        <v>0</v>
      </c>
      <c r="M40" s="62">
        <v>0</v>
      </c>
      <c r="N40" s="54">
        <v>0</v>
      </c>
      <c r="O40" s="54">
        <v>0</v>
      </c>
      <c r="P40" s="54">
        <v>0</v>
      </c>
      <c r="Q40" s="62">
        <v>0</v>
      </c>
      <c r="R40" s="54">
        <v>7283507</v>
      </c>
      <c r="S40" s="54">
        <v>0</v>
      </c>
      <c r="T40" s="54">
        <v>7225400</v>
      </c>
      <c r="U40" s="62">
        <v>58107</v>
      </c>
      <c r="V40" s="54">
        <v>445139</v>
      </c>
      <c r="W40" s="54">
        <v>7074900</v>
      </c>
      <c r="X40" s="54">
        <v>7074900</v>
      </c>
      <c r="Y40" s="62">
        <v>0</v>
      </c>
      <c r="Z40" s="54">
        <v>0</v>
      </c>
      <c r="AA40" s="54">
        <v>0</v>
      </c>
      <c r="AB40" s="54">
        <v>0</v>
      </c>
      <c r="AC40" s="62">
        <v>486412</v>
      </c>
      <c r="AD40" s="54">
        <v>2663863</v>
      </c>
      <c r="AE40" s="54">
        <v>1048949</v>
      </c>
      <c r="AF40" s="54">
        <v>0</v>
      </c>
      <c r="AG40" s="62">
        <v>0</v>
      </c>
      <c r="AH40" s="54">
        <v>6251218</v>
      </c>
      <c r="AI40" s="54">
        <v>5909700</v>
      </c>
      <c r="AJ40" s="54">
        <v>0</v>
      </c>
      <c r="AK40" s="62">
        <v>341518</v>
      </c>
      <c r="AL40" s="54">
        <v>0</v>
      </c>
      <c r="AM40" s="54">
        <v>13594477</v>
      </c>
      <c r="AN40" s="54">
        <v>7350270</v>
      </c>
      <c r="AO40" s="62">
        <v>5614090</v>
      </c>
      <c r="AP40" s="54">
        <v>630117</v>
      </c>
      <c r="AQ40" s="54">
        <v>96530</v>
      </c>
      <c r="AR40" s="54">
        <v>57298937</v>
      </c>
      <c r="AS40" s="54">
        <v>0</v>
      </c>
      <c r="AT40" s="54">
        <v>0</v>
      </c>
    </row>
    <row r="41" spans="1:47" x14ac:dyDescent="0.35">
      <c r="A41" s="15" t="s">
        <v>38</v>
      </c>
      <c r="B41" s="54">
        <v>0</v>
      </c>
      <c r="C41" s="54">
        <v>0</v>
      </c>
      <c r="D41" s="54">
        <v>0</v>
      </c>
      <c r="E41" s="62">
        <v>0</v>
      </c>
      <c r="F41" s="54">
        <v>0</v>
      </c>
      <c r="G41" s="54">
        <v>12812027</v>
      </c>
      <c r="H41" s="54">
        <v>12812027</v>
      </c>
      <c r="I41" s="62">
        <v>0</v>
      </c>
      <c r="J41" s="54">
        <v>0</v>
      </c>
      <c r="K41" s="54">
        <v>0</v>
      </c>
      <c r="L41" s="54">
        <v>0</v>
      </c>
      <c r="M41" s="62">
        <v>0</v>
      </c>
      <c r="N41" s="54">
        <v>0</v>
      </c>
      <c r="O41" s="54">
        <v>0</v>
      </c>
      <c r="P41" s="54">
        <v>0</v>
      </c>
      <c r="Q41" s="62">
        <v>0</v>
      </c>
      <c r="R41" s="54">
        <v>2145496</v>
      </c>
      <c r="S41" s="54">
        <v>124320</v>
      </c>
      <c r="T41" s="54">
        <v>190992</v>
      </c>
      <c r="U41" s="62">
        <v>1830184</v>
      </c>
      <c r="V41" s="54">
        <v>652825</v>
      </c>
      <c r="W41" s="54">
        <v>18113815</v>
      </c>
      <c r="X41" s="54">
        <v>6515272</v>
      </c>
      <c r="Y41" s="62">
        <v>11598543</v>
      </c>
      <c r="Z41" s="54">
        <v>0</v>
      </c>
      <c r="AA41" s="54">
        <v>0</v>
      </c>
      <c r="AB41" s="54">
        <v>3380632</v>
      </c>
      <c r="AC41" s="62">
        <v>21792613</v>
      </c>
      <c r="AD41" s="54">
        <v>3611624</v>
      </c>
      <c r="AE41" s="54">
        <v>0</v>
      </c>
      <c r="AF41" s="54">
        <v>0</v>
      </c>
      <c r="AG41" s="62">
        <v>0</v>
      </c>
      <c r="AH41" s="54">
        <v>0</v>
      </c>
      <c r="AI41" s="54">
        <v>0</v>
      </c>
      <c r="AJ41" s="54">
        <v>0</v>
      </c>
      <c r="AK41" s="62">
        <v>0</v>
      </c>
      <c r="AL41" s="54">
        <v>0</v>
      </c>
      <c r="AM41" s="54">
        <v>22414923</v>
      </c>
      <c r="AN41" s="54">
        <v>12756000</v>
      </c>
      <c r="AO41" s="62">
        <v>9658923</v>
      </c>
      <c r="AP41" s="54">
        <v>0</v>
      </c>
      <c r="AQ41" s="54">
        <v>0</v>
      </c>
      <c r="AR41" s="54">
        <v>84923955</v>
      </c>
      <c r="AS41" s="54">
        <v>0</v>
      </c>
      <c r="AT41" s="54">
        <v>0</v>
      </c>
    </row>
    <row r="42" spans="1:47" x14ac:dyDescent="0.35">
      <c r="A42" s="15" t="s">
        <v>39</v>
      </c>
      <c r="B42" s="54">
        <v>0</v>
      </c>
      <c r="C42" s="54">
        <v>0</v>
      </c>
      <c r="D42" s="54">
        <v>0</v>
      </c>
      <c r="E42" s="62">
        <v>0</v>
      </c>
      <c r="F42" s="54">
        <v>0</v>
      </c>
      <c r="G42" s="54">
        <v>3780733</v>
      </c>
      <c r="H42" s="54">
        <v>3780733</v>
      </c>
      <c r="I42" s="62">
        <v>0</v>
      </c>
      <c r="J42" s="54">
        <v>0</v>
      </c>
      <c r="K42" s="54">
        <v>0</v>
      </c>
      <c r="L42" s="54">
        <v>0</v>
      </c>
      <c r="M42" s="62">
        <v>0</v>
      </c>
      <c r="N42" s="54">
        <v>0</v>
      </c>
      <c r="O42" s="54">
        <v>0</v>
      </c>
      <c r="P42" s="54">
        <v>0</v>
      </c>
      <c r="Q42" s="62">
        <v>0</v>
      </c>
      <c r="R42" s="54">
        <v>4599204</v>
      </c>
      <c r="S42" s="54">
        <v>0</v>
      </c>
      <c r="T42" s="54">
        <v>0</v>
      </c>
      <c r="U42" s="62">
        <v>4599204</v>
      </c>
      <c r="V42" s="54">
        <v>5197</v>
      </c>
      <c r="W42" s="54">
        <v>392593715</v>
      </c>
      <c r="X42" s="54">
        <v>173248608</v>
      </c>
      <c r="Y42" s="62">
        <v>219345107</v>
      </c>
      <c r="Z42" s="54">
        <v>0</v>
      </c>
      <c r="AA42" s="54">
        <v>0</v>
      </c>
      <c r="AB42" s="54">
        <v>0</v>
      </c>
      <c r="AC42" s="62">
        <v>432425</v>
      </c>
      <c r="AD42" s="54">
        <v>0</v>
      </c>
      <c r="AE42" s="54">
        <v>0</v>
      </c>
      <c r="AF42" s="54">
        <v>0</v>
      </c>
      <c r="AG42" s="62">
        <v>0</v>
      </c>
      <c r="AH42" s="54">
        <v>0</v>
      </c>
      <c r="AI42" s="54">
        <v>0</v>
      </c>
      <c r="AJ42" s="54">
        <v>0</v>
      </c>
      <c r="AK42" s="62">
        <v>0</v>
      </c>
      <c r="AL42" s="54">
        <v>12110264</v>
      </c>
      <c r="AM42" s="54">
        <v>6845453</v>
      </c>
      <c r="AN42" s="54">
        <v>5056221</v>
      </c>
      <c r="AO42" s="62">
        <v>0</v>
      </c>
      <c r="AP42" s="54">
        <v>1789232</v>
      </c>
      <c r="AQ42" s="54">
        <v>0</v>
      </c>
      <c r="AR42" s="54">
        <v>420366991</v>
      </c>
      <c r="AS42" s="54">
        <v>0</v>
      </c>
      <c r="AT42" s="54">
        <v>0</v>
      </c>
    </row>
    <row r="43" spans="1:47" x14ac:dyDescent="0.35">
      <c r="A43" s="15" t="s">
        <v>40</v>
      </c>
      <c r="B43" s="54">
        <v>0</v>
      </c>
      <c r="C43" s="54">
        <v>0</v>
      </c>
      <c r="D43" s="54">
        <v>0</v>
      </c>
      <c r="E43" s="62">
        <v>0</v>
      </c>
      <c r="F43" s="54">
        <v>0</v>
      </c>
      <c r="G43" s="54">
        <v>268957</v>
      </c>
      <c r="H43" s="54">
        <v>268957</v>
      </c>
      <c r="I43" s="62">
        <v>0</v>
      </c>
      <c r="J43" s="54">
        <v>0</v>
      </c>
      <c r="K43" s="54">
        <v>0</v>
      </c>
      <c r="L43" s="54">
        <v>0</v>
      </c>
      <c r="M43" s="62">
        <v>0</v>
      </c>
      <c r="N43" s="54">
        <v>0</v>
      </c>
      <c r="O43" s="54">
        <v>0</v>
      </c>
      <c r="P43" s="54">
        <v>0</v>
      </c>
      <c r="Q43" s="62">
        <v>0</v>
      </c>
      <c r="R43" s="54">
        <v>0</v>
      </c>
      <c r="S43" s="54">
        <v>0</v>
      </c>
      <c r="T43" s="54">
        <v>0</v>
      </c>
      <c r="U43" s="62">
        <v>0</v>
      </c>
      <c r="V43" s="54">
        <v>0</v>
      </c>
      <c r="W43" s="54">
        <v>5351126</v>
      </c>
      <c r="X43" s="54">
        <v>5351126</v>
      </c>
      <c r="Y43" s="62">
        <v>0</v>
      </c>
      <c r="Z43" s="54">
        <v>0</v>
      </c>
      <c r="AA43" s="54">
        <v>0</v>
      </c>
      <c r="AB43" s="54">
        <v>0</v>
      </c>
      <c r="AC43" s="62">
        <v>0</v>
      </c>
      <c r="AD43" s="54">
        <v>0</v>
      </c>
      <c r="AE43" s="54">
        <v>0</v>
      </c>
      <c r="AF43" s="54">
        <v>0</v>
      </c>
      <c r="AG43" s="62">
        <v>0</v>
      </c>
      <c r="AH43" s="54">
        <v>2180682</v>
      </c>
      <c r="AI43" s="54">
        <v>0</v>
      </c>
      <c r="AJ43" s="54">
        <v>0</v>
      </c>
      <c r="AK43" s="62">
        <v>2180682</v>
      </c>
      <c r="AL43" s="54">
        <v>0</v>
      </c>
      <c r="AM43" s="54">
        <v>2913488</v>
      </c>
      <c r="AN43" s="54">
        <v>2913488</v>
      </c>
      <c r="AO43" s="62">
        <v>0</v>
      </c>
      <c r="AP43" s="54">
        <v>0</v>
      </c>
      <c r="AQ43" s="54">
        <v>0</v>
      </c>
      <c r="AR43" s="54">
        <v>10714253</v>
      </c>
      <c r="AS43" s="54">
        <v>0</v>
      </c>
      <c r="AT43" s="54">
        <v>0</v>
      </c>
    </row>
    <row r="44" spans="1:47" x14ac:dyDescent="0.35">
      <c r="A44" s="15" t="s">
        <v>41</v>
      </c>
      <c r="B44" s="54">
        <v>0</v>
      </c>
      <c r="C44" s="54">
        <v>0</v>
      </c>
      <c r="D44" s="54">
        <v>0</v>
      </c>
      <c r="E44" s="62">
        <v>0</v>
      </c>
      <c r="F44" s="54">
        <v>0</v>
      </c>
      <c r="G44" s="54">
        <v>796017</v>
      </c>
      <c r="H44" s="54">
        <v>796017</v>
      </c>
      <c r="I44" s="62">
        <v>0</v>
      </c>
      <c r="J44" s="54">
        <v>0</v>
      </c>
      <c r="K44" s="54">
        <v>0</v>
      </c>
      <c r="L44" s="54">
        <v>0</v>
      </c>
      <c r="M44" s="62">
        <v>0</v>
      </c>
      <c r="N44" s="54">
        <v>0</v>
      </c>
      <c r="O44" s="54">
        <v>0</v>
      </c>
      <c r="P44" s="54">
        <v>0</v>
      </c>
      <c r="Q44" s="62">
        <v>0</v>
      </c>
      <c r="R44" s="54">
        <v>0</v>
      </c>
      <c r="S44" s="54">
        <v>0</v>
      </c>
      <c r="T44" s="54">
        <v>0</v>
      </c>
      <c r="U44" s="62">
        <v>0</v>
      </c>
      <c r="V44" s="54">
        <v>0</v>
      </c>
      <c r="W44" s="54">
        <v>31862288</v>
      </c>
      <c r="X44" s="54">
        <v>4085269</v>
      </c>
      <c r="Y44" s="62">
        <v>27777019</v>
      </c>
      <c r="Z44" s="54">
        <v>0</v>
      </c>
      <c r="AA44" s="54">
        <v>0</v>
      </c>
      <c r="AB44" s="54">
        <v>0</v>
      </c>
      <c r="AC44" s="62">
        <v>0</v>
      </c>
      <c r="AD44" s="54">
        <v>0</v>
      </c>
      <c r="AE44" s="54">
        <v>0</v>
      </c>
      <c r="AF44" s="54">
        <v>0</v>
      </c>
      <c r="AG44" s="62">
        <v>0</v>
      </c>
      <c r="AH44" s="54">
        <v>0</v>
      </c>
      <c r="AI44" s="54">
        <v>0</v>
      </c>
      <c r="AJ44" s="54">
        <v>0</v>
      </c>
      <c r="AK44" s="62">
        <v>0</v>
      </c>
      <c r="AL44" s="54">
        <v>0</v>
      </c>
      <c r="AM44" s="54">
        <v>1891041</v>
      </c>
      <c r="AN44" s="54">
        <v>1642267</v>
      </c>
      <c r="AO44" s="62">
        <v>287</v>
      </c>
      <c r="AP44" s="54">
        <v>248487</v>
      </c>
      <c r="AQ44" s="54">
        <v>20000000</v>
      </c>
      <c r="AR44" s="54">
        <v>54549346</v>
      </c>
      <c r="AS44" s="54">
        <v>0</v>
      </c>
      <c r="AT44" s="54">
        <v>0</v>
      </c>
    </row>
    <row r="45" spans="1:47" x14ac:dyDescent="0.35">
      <c r="A45" s="15" t="s">
        <v>42</v>
      </c>
      <c r="B45" s="54">
        <v>0</v>
      </c>
      <c r="C45" s="54">
        <v>0</v>
      </c>
      <c r="D45" s="54">
        <v>0</v>
      </c>
      <c r="E45" s="62">
        <v>0</v>
      </c>
      <c r="F45" s="54">
        <v>0</v>
      </c>
      <c r="G45" s="54">
        <v>6033181</v>
      </c>
      <c r="H45" s="54">
        <v>6033181</v>
      </c>
      <c r="I45" s="62">
        <v>0</v>
      </c>
      <c r="J45" s="54">
        <v>0</v>
      </c>
      <c r="K45" s="54">
        <v>0</v>
      </c>
      <c r="L45" s="54">
        <v>0</v>
      </c>
      <c r="M45" s="62">
        <v>0</v>
      </c>
      <c r="N45" s="54">
        <v>0</v>
      </c>
      <c r="O45" s="54">
        <v>0</v>
      </c>
      <c r="P45" s="54">
        <v>0</v>
      </c>
      <c r="Q45" s="62">
        <v>0</v>
      </c>
      <c r="R45" s="54">
        <v>750404</v>
      </c>
      <c r="S45" s="54">
        <v>0</v>
      </c>
      <c r="T45" s="54">
        <v>0</v>
      </c>
      <c r="U45" s="62">
        <v>750404</v>
      </c>
      <c r="V45" s="54">
        <v>16844</v>
      </c>
      <c r="W45" s="54">
        <v>802914</v>
      </c>
      <c r="X45" s="54">
        <v>802914</v>
      </c>
      <c r="Y45" s="62">
        <v>0</v>
      </c>
      <c r="Z45" s="54">
        <v>0</v>
      </c>
      <c r="AA45" s="54">
        <v>0</v>
      </c>
      <c r="AB45" s="54">
        <v>0</v>
      </c>
      <c r="AC45" s="62">
        <v>0</v>
      </c>
      <c r="AD45" s="54">
        <v>0</v>
      </c>
      <c r="AE45" s="54">
        <v>0</v>
      </c>
      <c r="AF45" s="54">
        <v>0</v>
      </c>
      <c r="AG45" s="62">
        <v>0</v>
      </c>
      <c r="AH45" s="54">
        <v>0</v>
      </c>
      <c r="AI45" s="54">
        <v>0</v>
      </c>
      <c r="AJ45" s="54">
        <v>0</v>
      </c>
      <c r="AK45" s="62">
        <v>0</v>
      </c>
      <c r="AL45" s="54">
        <v>0</v>
      </c>
      <c r="AM45" s="54">
        <v>936657</v>
      </c>
      <c r="AN45" s="54">
        <v>936657</v>
      </c>
      <c r="AO45" s="62">
        <v>0</v>
      </c>
      <c r="AP45" s="54">
        <v>0</v>
      </c>
      <c r="AQ45" s="54">
        <v>0</v>
      </c>
      <c r="AR45" s="54">
        <v>8540000</v>
      </c>
      <c r="AS45" s="54">
        <v>0</v>
      </c>
      <c r="AT45" s="54">
        <v>0</v>
      </c>
    </row>
    <row r="46" spans="1:47" x14ac:dyDescent="0.35">
      <c r="A46" s="15" t="s">
        <v>43</v>
      </c>
      <c r="B46" s="54">
        <v>0</v>
      </c>
      <c r="C46" s="54">
        <v>0</v>
      </c>
      <c r="D46" s="54">
        <v>0</v>
      </c>
      <c r="E46" s="62">
        <v>0</v>
      </c>
      <c r="F46" s="54">
        <v>0</v>
      </c>
      <c r="G46" s="54">
        <v>6151989</v>
      </c>
      <c r="H46" s="54">
        <v>6151989</v>
      </c>
      <c r="I46" s="62">
        <v>0</v>
      </c>
      <c r="J46" s="54">
        <v>0</v>
      </c>
      <c r="K46" s="54">
        <v>0</v>
      </c>
      <c r="L46" s="54">
        <v>0</v>
      </c>
      <c r="M46" s="62">
        <v>0</v>
      </c>
      <c r="N46" s="54">
        <v>0</v>
      </c>
      <c r="O46" s="54">
        <v>0</v>
      </c>
      <c r="P46" s="54">
        <v>0</v>
      </c>
      <c r="Q46" s="62">
        <v>0</v>
      </c>
      <c r="R46" s="54">
        <v>853209</v>
      </c>
      <c r="S46" s="54">
        <v>0</v>
      </c>
      <c r="T46" s="54">
        <v>0</v>
      </c>
      <c r="U46" s="62">
        <v>853209</v>
      </c>
      <c r="V46" s="54">
        <v>10482</v>
      </c>
      <c r="W46" s="54">
        <v>83206692</v>
      </c>
      <c r="X46" s="54">
        <v>0</v>
      </c>
      <c r="Y46" s="62">
        <v>83206692</v>
      </c>
      <c r="Z46" s="54">
        <v>0</v>
      </c>
      <c r="AA46" s="54">
        <v>0</v>
      </c>
      <c r="AB46" s="54">
        <v>0</v>
      </c>
      <c r="AC46" s="62">
        <v>0</v>
      </c>
      <c r="AD46" s="54">
        <v>23625</v>
      </c>
      <c r="AE46" s="54">
        <v>0</v>
      </c>
      <c r="AF46" s="54">
        <v>0</v>
      </c>
      <c r="AG46" s="62">
        <v>0</v>
      </c>
      <c r="AH46" s="54">
        <v>0</v>
      </c>
      <c r="AI46" s="54">
        <v>0</v>
      </c>
      <c r="AJ46" s="54">
        <v>0</v>
      </c>
      <c r="AK46" s="62">
        <v>0</v>
      </c>
      <c r="AL46" s="54">
        <v>0</v>
      </c>
      <c r="AM46" s="54">
        <v>3057</v>
      </c>
      <c r="AN46" s="54">
        <v>3057</v>
      </c>
      <c r="AO46" s="62">
        <v>0</v>
      </c>
      <c r="AP46" s="54">
        <v>0</v>
      </c>
      <c r="AQ46" s="54">
        <v>0</v>
      </c>
      <c r="AR46" s="54">
        <v>90249054</v>
      </c>
      <c r="AS46" s="54">
        <v>0</v>
      </c>
      <c r="AT46" s="54">
        <v>0</v>
      </c>
    </row>
    <row r="47" spans="1:47" x14ac:dyDescent="0.35">
      <c r="A47" s="15" t="s">
        <v>44</v>
      </c>
      <c r="B47" s="54">
        <v>0</v>
      </c>
      <c r="C47" s="54">
        <v>0</v>
      </c>
      <c r="D47" s="54">
        <v>0</v>
      </c>
      <c r="E47" s="62">
        <v>0</v>
      </c>
      <c r="F47" s="54">
        <v>0</v>
      </c>
      <c r="G47" s="54">
        <v>38405624</v>
      </c>
      <c r="H47" s="54">
        <v>38405624</v>
      </c>
      <c r="I47" s="62">
        <v>0</v>
      </c>
      <c r="J47" s="54">
        <v>0</v>
      </c>
      <c r="K47" s="54">
        <v>0</v>
      </c>
      <c r="L47" s="54">
        <v>0</v>
      </c>
      <c r="M47" s="62">
        <v>0</v>
      </c>
      <c r="N47" s="54">
        <v>0</v>
      </c>
      <c r="O47" s="54">
        <v>0</v>
      </c>
      <c r="P47" s="54">
        <v>0</v>
      </c>
      <c r="Q47" s="62">
        <v>0</v>
      </c>
      <c r="R47" s="54">
        <v>7732676</v>
      </c>
      <c r="S47" s="54">
        <v>300417</v>
      </c>
      <c r="T47" s="54">
        <v>37629</v>
      </c>
      <c r="U47" s="62">
        <v>7394630</v>
      </c>
      <c r="V47" s="54">
        <v>200746</v>
      </c>
      <c r="W47" s="54">
        <v>339179192</v>
      </c>
      <c r="X47" s="54">
        <v>0</v>
      </c>
      <c r="Y47" s="62">
        <v>339179192</v>
      </c>
      <c r="Z47" s="54">
        <v>0</v>
      </c>
      <c r="AA47" s="54">
        <v>0</v>
      </c>
      <c r="AB47" s="54">
        <v>0</v>
      </c>
      <c r="AC47" s="62">
        <v>85585</v>
      </c>
      <c r="AD47" s="54">
        <v>0</v>
      </c>
      <c r="AE47" s="54">
        <v>0</v>
      </c>
      <c r="AF47" s="54">
        <v>0</v>
      </c>
      <c r="AG47" s="62">
        <v>0</v>
      </c>
      <c r="AH47" s="54">
        <v>0</v>
      </c>
      <c r="AI47" s="54">
        <v>0</v>
      </c>
      <c r="AJ47" s="54">
        <v>0</v>
      </c>
      <c r="AK47" s="62">
        <v>0</v>
      </c>
      <c r="AL47" s="54">
        <v>0</v>
      </c>
      <c r="AM47" s="54">
        <v>810345</v>
      </c>
      <c r="AN47" s="54">
        <v>699043</v>
      </c>
      <c r="AO47" s="62">
        <v>0</v>
      </c>
      <c r="AP47" s="54">
        <v>111302</v>
      </c>
      <c r="AQ47" s="54">
        <v>0</v>
      </c>
      <c r="AR47" s="54">
        <v>386414168</v>
      </c>
      <c r="AS47" s="54">
        <v>0</v>
      </c>
      <c r="AT47" s="54">
        <v>0</v>
      </c>
    </row>
    <row r="48" spans="1:47" x14ac:dyDescent="0.35">
      <c r="A48" s="15" t="s">
        <v>45</v>
      </c>
      <c r="B48" s="54">
        <v>0</v>
      </c>
      <c r="C48" s="54">
        <v>0</v>
      </c>
      <c r="D48" s="54">
        <v>0</v>
      </c>
      <c r="E48" s="62">
        <v>0</v>
      </c>
      <c r="F48" s="54">
        <v>0</v>
      </c>
      <c r="G48" s="54">
        <v>6691292</v>
      </c>
      <c r="H48" s="54">
        <v>6691292</v>
      </c>
      <c r="I48" s="62">
        <v>0</v>
      </c>
      <c r="J48" s="54">
        <v>0</v>
      </c>
      <c r="K48" s="54">
        <v>0</v>
      </c>
      <c r="L48" s="54">
        <v>0</v>
      </c>
      <c r="M48" s="62">
        <v>0</v>
      </c>
      <c r="N48" s="54">
        <v>0</v>
      </c>
      <c r="O48" s="54">
        <v>0</v>
      </c>
      <c r="P48" s="54">
        <v>0</v>
      </c>
      <c r="Q48" s="62">
        <v>0</v>
      </c>
      <c r="R48" s="54">
        <v>0</v>
      </c>
      <c r="S48" s="54">
        <v>0</v>
      </c>
      <c r="T48" s="54">
        <v>0</v>
      </c>
      <c r="U48" s="62">
        <v>0</v>
      </c>
      <c r="V48" s="54">
        <v>3934069</v>
      </c>
      <c r="W48" s="54">
        <v>11766696</v>
      </c>
      <c r="X48" s="54">
        <v>4474924</v>
      </c>
      <c r="Y48" s="62">
        <v>7291772</v>
      </c>
      <c r="Z48" s="54">
        <v>0</v>
      </c>
      <c r="AA48" s="54">
        <v>0</v>
      </c>
      <c r="AB48" s="54">
        <v>0</v>
      </c>
      <c r="AC48" s="62">
        <v>0</v>
      </c>
      <c r="AD48" s="54">
        <v>6878</v>
      </c>
      <c r="AE48" s="54">
        <v>0</v>
      </c>
      <c r="AF48" s="54">
        <v>0</v>
      </c>
      <c r="AG48" s="62">
        <v>0</v>
      </c>
      <c r="AH48" s="54">
        <v>0</v>
      </c>
      <c r="AI48" s="54">
        <v>0</v>
      </c>
      <c r="AJ48" s="54">
        <v>0</v>
      </c>
      <c r="AK48" s="62">
        <v>0</v>
      </c>
      <c r="AL48" s="54">
        <v>0</v>
      </c>
      <c r="AM48" s="54">
        <v>2488771</v>
      </c>
      <c r="AN48" s="54">
        <v>0</v>
      </c>
      <c r="AO48" s="62">
        <v>2488771</v>
      </c>
      <c r="AP48" s="54">
        <v>0</v>
      </c>
      <c r="AQ48" s="54">
        <v>0</v>
      </c>
      <c r="AR48" s="54">
        <v>24887706</v>
      </c>
      <c r="AS48" s="54">
        <v>0</v>
      </c>
      <c r="AT48" s="54">
        <v>0</v>
      </c>
    </row>
    <row r="49" spans="1:46" x14ac:dyDescent="0.35">
      <c r="A49" s="15" t="s">
        <v>46</v>
      </c>
      <c r="B49" s="54">
        <v>0</v>
      </c>
      <c r="C49" s="54">
        <v>0</v>
      </c>
      <c r="D49" s="54">
        <v>0</v>
      </c>
      <c r="E49" s="62">
        <v>0</v>
      </c>
      <c r="F49" s="54">
        <v>0</v>
      </c>
      <c r="G49" s="54">
        <v>10587905</v>
      </c>
      <c r="H49" s="54">
        <v>10587905</v>
      </c>
      <c r="I49" s="62">
        <v>0</v>
      </c>
      <c r="J49" s="54">
        <v>0</v>
      </c>
      <c r="K49" s="54">
        <v>0</v>
      </c>
      <c r="L49" s="54">
        <v>0</v>
      </c>
      <c r="M49" s="62">
        <v>0</v>
      </c>
      <c r="N49" s="54">
        <v>0</v>
      </c>
      <c r="O49" s="54">
        <v>0</v>
      </c>
      <c r="P49" s="54">
        <v>0</v>
      </c>
      <c r="Q49" s="62">
        <v>0</v>
      </c>
      <c r="R49" s="54">
        <v>734426</v>
      </c>
      <c r="S49" s="54">
        <v>0</v>
      </c>
      <c r="T49" s="54">
        <v>4522</v>
      </c>
      <c r="U49" s="62">
        <v>729904</v>
      </c>
      <c r="V49" s="54">
        <v>1224355</v>
      </c>
      <c r="W49" s="54">
        <v>4395636</v>
      </c>
      <c r="X49" s="54">
        <v>4395636</v>
      </c>
      <c r="Y49" s="62">
        <v>0</v>
      </c>
      <c r="Z49" s="54">
        <v>0</v>
      </c>
      <c r="AA49" s="54">
        <v>0</v>
      </c>
      <c r="AB49" s="54">
        <v>0</v>
      </c>
      <c r="AC49" s="62">
        <v>562923</v>
      </c>
      <c r="AD49" s="54">
        <v>84391</v>
      </c>
      <c r="AE49" s="54">
        <v>0</v>
      </c>
      <c r="AF49" s="54">
        <v>125000</v>
      </c>
      <c r="AG49" s="62">
        <v>0</v>
      </c>
      <c r="AH49" s="54">
        <v>0</v>
      </c>
      <c r="AI49" s="54">
        <v>0</v>
      </c>
      <c r="AJ49" s="54">
        <v>0</v>
      </c>
      <c r="AK49" s="62">
        <v>0</v>
      </c>
      <c r="AL49" s="54">
        <v>0</v>
      </c>
      <c r="AM49" s="54">
        <v>5734156</v>
      </c>
      <c r="AN49" s="54">
        <v>2255875</v>
      </c>
      <c r="AO49" s="62">
        <v>2580231</v>
      </c>
      <c r="AP49" s="54">
        <v>898050</v>
      </c>
      <c r="AQ49" s="54">
        <v>0</v>
      </c>
      <c r="AR49" s="54">
        <v>23448792</v>
      </c>
      <c r="AS49" s="54">
        <v>0</v>
      </c>
      <c r="AT49" s="54">
        <v>0</v>
      </c>
    </row>
    <row r="50" spans="1:46" x14ac:dyDescent="0.35">
      <c r="A50" s="15" t="s">
        <v>47</v>
      </c>
      <c r="B50" s="54">
        <v>0</v>
      </c>
      <c r="C50" s="54">
        <v>0</v>
      </c>
      <c r="D50" s="54">
        <v>0</v>
      </c>
      <c r="E50" s="62">
        <v>0</v>
      </c>
      <c r="F50" s="54">
        <v>0</v>
      </c>
      <c r="G50" s="54">
        <v>39830313</v>
      </c>
      <c r="H50" s="54">
        <v>39830313</v>
      </c>
      <c r="I50" s="62">
        <v>0</v>
      </c>
      <c r="J50" s="54">
        <v>0</v>
      </c>
      <c r="K50" s="54">
        <v>0</v>
      </c>
      <c r="L50" s="54">
        <v>0</v>
      </c>
      <c r="M50" s="62">
        <v>0</v>
      </c>
      <c r="N50" s="54">
        <v>0</v>
      </c>
      <c r="O50" s="54">
        <v>0</v>
      </c>
      <c r="P50" s="54">
        <v>0</v>
      </c>
      <c r="Q50" s="62">
        <v>0</v>
      </c>
      <c r="R50" s="54">
        <v>18878063</v>
      </c>
      <c r="S50" s="54">
        <v>0</v>
      </c>
      <c r="T50" s="54">
        <v>7584</v>
      </c>
      <c r="U50" s="62">
        <v>18870479</v>
      </c>
      <c r="V50" s="54">
        <v>4200417</v>
      </c>
      <c r="W50" s="54">
        <v>27963278</v>
      </c>
      <c r="X50" s="54">
        <v>21328762</v>
      </c>
      <c r="Y50" s="62">
        <v>6634516</v>
      </c>
      <c r="Z50" s="54">
        <v>0</v>
      </c>
      <c r="AA50" s="54">
        <v>0</v>
      </c>
      <c r="AB50" s="54">
        <v>0</v>
      </c>
      <c r="AC50" s="62">
        <v>0</v>
      </c>
      <c r="AD50" s="54">
        <v>1333602</v>
      </c>
      <c r="AE50" s="54">
        <v>0</v>
      </c>
      <c r="AF50" s="54">
        <v>0</v>
      </c>
      <c r="AG50" s="62">
        <v>0</v>
      </c>
      <c r="AH50" s="54">
        <v>21027797</v>
      </c>
      <c r="AI50" s="54">
        <v>21027797</v>
      </c>
      <c r="AJ50" s="54">
        <v>0</v>
      </c>
      <c r="AK50" s="62">
        <v>0</v>
      </c>
      <c r="AL50" s="54">
        <v>0</v>
      </c>
      <c r="AM50" s="54">
        <v>21870062</v>
      </c>
      <c r="AN50" s="54">
        <v>19989085</v>
      </c>
      <c r="AO50" s="62">
        <v>0</v>
      </c>
      <c r="AP50" s="54">
        <v>1880977</v>
      </c>
      <c r="AQ50" s="54">
        <v>0</v>
      </c>
      <c r="AR50" s="54">
        <v>135103532</v>
      </c>
      <c r="AS50" s="54">
        <v>0</v>
      </c>
      <c r="AT50" s="54">
        <v>0</v>
      </c>
    </row>
    <row r="51" spans="1:46" x14ac:dyDescent="0.35">
      <c r="A51" s="15" t="s">
        <v>48</v>
      </c>
      <c r="B51" s="54">
        <v>0</v>
      </c>
      <c r="C51" s="54">
        <v>0</v>
      </c>
      <c r="D51" s="54">
        <v>0</v>
      </c>
      <c r="E51" s="62">
        <v>0</v>
      </c>
      <c r="F51" s="54">
        <v>0</v>
      </c>
      <c r="G51" s="54">
        <v>8362603</v>
      </c>
      <c r="H51" s="54">
        <v>8362603</v>
      </c>
      <c r="I51" s="62">
        <v>0</v>
      </c>
      <c r="J51" s="54">
        <v>0</v>
      </c>
      <c r="K51" s="54">
        <v>0</v>
      </c>
      <c r="L51" s="54">
        <v>0</v>
      </c>
      <c r="M51" s="62">
        <v>0</v>
      </c>
      <c r="N51" s="54">
        <v>0</v>
      </c>
      <c r="O51" s="54">
        <v>0</v>
      </c>
      <c r="P51" s="54">
        <v>0</v>
      </c>
      <c r="Q51" s="62">
        <v>0</v>
      </c>
      <c r="R51" s="54">
        <v>67843326</v>
      </c>
      <c r="S51" s="54">
        <v>350830</v>
      </c>
      <c r="T51" s="54">
        <v>54293537</v>
      </c>
      <c r="U51" s="62">
        <v>13198959</v>
      </c>
      <c r="V51" s="54">
        <v>0</v>
      </c>
      <c r="W51" s="54">
        <v>54714392</v>
      </c>
      <c r="X51" s="54">
        <v>3371753</v>
      </c>
      <c r="Y51" s="62">
        <v>51342639</v>
      </c>
      <c r="Z51" s="54">
        <v>0</v>
      </c>
      <c r="AA51" s="54">
        <v>0</v>
      </c>
      <c r="AB51" s="54">
        <v>0</v>
      </c>
      <c r="AC51" s="62">
        <v>71442939</v>
      </c>
      <c r="AD51" s="54">
        <v>0</v>
      </c>
      <c r="AE51" s="54">
        <v>319434061</v>
      </c>
      <c r="AF51" s="54">
        <v>0</v>
      </c>
      <c r="AG51" s="62">
        <v>0</v>
      </c>
      <c r="AH51" s="54">
        <v>0</v>
      </c>
      <c r="AI51" s="54">
        <v>0</v>
      </c>
      <c r="AJ51" s="54">
        <v>0</v>
      </c>
      <c r="AK51" s="62">
        <v>0</v>
      </c>
      <c r="AL51" s="54">
        <v>6866442</v>
      </c>
      <c r="AM51" s="54">
        <v>25193854</v>
      </c>
      <c r="AN51" s="54">
        <v>17446339</v>
      </c>
      <c r="AO51" s="62">
        <v>0</v>
      </c>
      <c r="AP51" s="54">
        <v>7747515</v>
      </c>
      <c r="AQ51" s="54">
        <v>79220277</v>
      </c>
      <c r="AR51" s="54">
        <v>633077894</v>
      </c>
      <c r="AS51" s="54">
        <v>0</v>
      </c>
      <c r="AT51" s="54">
        <v>0</v>
      </c>
    </row>
    <row r="52" spans="1:46" x14ac:dyDescent="0.35">
      <c r="A52" s="15" t="s">
        <v>49</v>
      </c>
      <c r="B52" s="54">
        <v>0</v>
      </c>
      <c r="C52" s="54">
        <v>0</v>
      </c>
      <c r="D52" s="54">
        <v>0</v>
      </c>
      <c r="E52" s="62">
        <v>0</v>
      </c>
      <c r="F52" s="54">
        <v>0</v>
      </c>
      <c r="G52" s="54">
        <v>26139703</v>
      </c>
      <c r="H52" s="54">
        <v>26139703</v>
      </c>
      <c r="I52" s="62">
        <v>0</v>
      </c>
      <c r="J52" s="54">
        <v>0</v>
      </c>
      <c r="K52" s="54">
        <v>0</v>
      </c>
      <c r="L52" s="54">
        <v>0</v>
      </c>
      <c r="M52" s="62">
        <v>0</v>
      </c>
      <c r="N52" s="54">
        <v>0</v>
      </c>
      <c r="O52" s="54">
        <v>0</v>
      </c>
      <c r="P52" s="54">
        <v>0</v>
      </c>
      <c r="Q52" s="62">
        <v>0</v>
      </c>
      <c r="R52" s="54">
        <v>168385</v>
      </c>
      <c r="S52" s="54">
        <v>0</v>
      </c>
      <c r="T52" s="54">
        <v>0</v>
      </c>
      <c r="U52" s="62">
        <v>168385</v>
      </c>
      <c r="V52" s="54">
        <v>0</v>
      </c>
      <c r="W52" s="54">
        <v>2971392</v>
      </c>
      <c r="X52" s="54">
        <v>2971392</v>
      </c>
      <c r="Y52" s="62">
        <v>0</v>
      </c>
      <c r="Z52" s="54">
        <v>0</v>
      </c>
      <c r="AA52" s="54">
        <v>0</v>
      </c>
      <c r="AB52" s="54">
        <v>0</v>
      </c>
      <c r="AC52" s="62">
        <v>0</v>
      </c>
      <c r="AD52" s="54">
        <v>0</v>
      </c>
      <c r="AE52" s="54">
        <v>0</v>
      </c>
      <c r="AF52" s="54">
        <v>0</v>
      </c>
      <c r="AG52" s="62">
        <v>0</v>
      </c>
      <c r="AH52" s="54">
        <v>0</v>
      </c>
      <c r="AI52" s="54">
        <v>0</v>
      </c>
      <c r="AJ52" s="54">
        <v>0</v>
      </c>
      <c r="AK52" s="62">
        <v>0</v>
      </c>
      <c r="AL52" s="54">
        <v>0</v>
      </c>
      <c r="AM52" s="54">
        <v>5166964</v>
      </c>
      <c r="AN52" s="54">
        <v>5166964</v>
      </c>
      <c r="AO52" s="62">
        <v>0</v>
      </c>
      <c r="AP52" s="54">
        <v>0</v>
      </c>
      <c r="AQ52" s="54">
        <v>0</v>
      </c>
      <c r="AR52" s="54">
        <v>34446444</v>
      </c>
      <c r="AS52" s="54">
        <v>0</v>
      </c>
      <c r="AT52" s="54">
        <v>0</v>
      </c>
    </row>
    <row r="53" spans="1:46" x14ac:dyDescent="0.35">
      <c r="A53" s="15" t="s">
        <v>50</v>
      </c>
      <c r="B53" s="54">
        <v>0</v>
      </c>
      <c r="C53" s="54">
        <v>0</v>
      </c>
      <c r="D53" s="54">
        <v>0</v>
      </c>
      <c r="E53" s="62">
        <v>0</v>
      </c>
      <c r="F53" s="54">
        <v>0</v>
      </c>
      <c r="G53" s="54">
        <v>71102044</v>
      </c>
      <c r="H53" s="54">
        <v>71102044</v>
      </c>
      <c r="I53" s="62">
        <v>0</v>
      </c>
      <c r="J53" s="54">
        <v>0</v>
      </c>
      <c r="K53" s="54">
        <v>0</v>
      </c>
      <c r="L53" s="54">
        <v>0</v>
      </c>
      <c r="M53" s="62">
        <v>0</v>
      </c>
      <c r="N53" s="54">
        <v>0</v>
      </c>
      <c r="O53" s="54">
        <v>0</v>
      </c>
      <c r="P53" s="54">
        <v>0</v>
      </c>
      <c r="Q53" s="62">
        <v>0</v>
      </c>
      <c r="R53" s="54">
        <v>23826888</v>
      </c>
      <c r="S53" s="54">
        <v>60474</v>
      </c>
      <c r="T53" s="54">
        <v>3136536</v>
      </c>
      <c r="U53" s="62">
        <v>20629878</v>
      </c>
      <c r="V53" s="54">
        <v>1123184</v>
      </c>
      <c r="W53" s="54">
        <v>21709744</v>
      </c>
      <c r="X53" s="54">
        <v>21709744</v>
      </c>
      <c r="Y53" s="62">
        <v>0</v>
      </c>
      <c r="Z53" s="54">
        <v>0</v>
      </c>
      <c r="AA53" s="54">
        <v>0</v>
      </c>
      <c r="AB53" s="54">
        <v>0</v>
      </c>
      <c r="AC53" s="62">
        <v>31307040</v>
      </c>
      <c r="AD53" s="54">
        <v>16530178</v>
      </c>
      <c r="AE53" s="54">
        <v>83816509</v>
      </c>
      <c r="AF53" s="54">
        <v>1109206</v>
      </c>
      <c r="AG53" s="62">
        <v>2553366</v>
      </c>
      <c r="AH53" s="54">
        <v>0</v>
      </c>
      <c r="AI53" s="54">
        <v>0</v>
      </c>
      <c r="AJ53" s="54">
        <v>0</v>
      </c>
      <c r="AK53" s="62">
        <v>0</v>
      </c>
      <c r="AL53" s="54">
        <v>0</v>
      </c>
      <c r="AM53" s="54">
        <v>18361147</v>
      </c>
      <c r="AN53" s="54">
        <v>13952373</v>
      </c>
      <c r="AO53" s="62">
        <v>2059931</v>
      </c>
      <c r="AP53" s="54">
        <v>2348843</v>
      </c>
      <c r="AQ53" s="54">
        <v>0</v>
      </c>
      <c r="AR53" s="54">
        <v>271439306</v>
      </c>
      <c r="AS53" s="54">
        <v>0</v>
      </c>
      <c r="AT53" s="54">
        <v>0</v>
      </c>
    </row>
    <row r="54" spans="1:46" x14ac:dyDescent="0.35">
      <c r="A54" s="3" t="s">
        <v>51</v>
      </c>
      <c r="B54" s="54">
        <v>0</v>
      </c>
      <c r="C54" s="54">
        <v>0</v>
      </c>
      <c r="D54" s="54">
        <v>0</v>
      </c>
      <c r="E54" s="63">
        <v>0</v>
      </c>
      <c r="F54" s="54">
        <v>0</v>
      </c>
      <c r="G54" s="54">
        <v>4838948</v>
      </c>
      <c r="H54" s="54">
        <v>1046318</v>
      </c>
      <c r="I54" s="63">
        <v>3792630</v>
      </c>
      <c r="J54" s="54">
        <v>0</v>
      </c>
      <c r="K54" s="54">
        <v>0</v>
      </c>
      <c r="L54" s="54">
        <v>0</v>
      </c>
      <c r="M54" s="63">
        <v>0</v>
      </c>
      <c r="N54" s="54">
        <v>0</v>
      </c>
      <c r="O54" s="54">
        <v>0</v>
      </c>
      <c r="P54" s="54">
        <v>0</v>
      </c>
      <c r="Q54" s="63">
        <v>0</v>
      </c>
      <c r="R54" s="54">
        <v>0</v>
      </c>
      <c r="S54" s="54">
        <v>0</v>
      </c>
      <c r="T54" s="54">
        <v>0</v>
      </c>
      <c r="U54" s="63">
        <v>0</v>
      </c>
      <c r="V54" s="54">
        <v>0</v>
      </c>
      <c r="W54" s="54">
        <v>1553707</v>
      </c>
      <c r="X54" s="54">
        <v>1553707</v>
      </c>
      <c r="Y54" s="63">
        <v>0</v>
      </c>
      <c r="Z54" s="54">
        <v>0</v>
      </c>
      <c r="AA54" s="54">
        <v>0</v>
      </c>
      <c r="AB54" s="54">
        <v>0</v>
      </c>
      <c r="AC54" s="63">
        <v>1834360</v>
      </c>
      <c r="AD54" s="54">
        <v>0</v>
      </c>
      <c r="AE54" s="54">
        <v>0</v>
      </c>
      <c r="AF54" s="54">
        <v>0</v>
      </c>
      <c r="AG54" s="63">
        <v>0</v>
      </c>
      <c r="AH54" s="54">
        <v>0</v>
      </c>
      <c r="AI54" s="54">
        <v>0</v>
      </c>
      <c r="AJ54" s="54">
        <v>0</v>
      </c>
      <c r="AK54" s="63">
        <v>0</v>
      </c>
      <c r="AL54" s="54">
        <v>0</v>
      </c>
      <c r="AM54" s="54">
        <v>1435726</v>
      </c>
      <c r="AN54" s="54">
        <v>1435726</v>
      </c>
      <c r="AO54" s="63">
        <v>0</v>
      </c>
      <c r="AP54" s="54">
        <v>0</v>
      </c>
      <c r="AQ54" s="54">
        <v>0</v>
      </c>
      <c r="AR54" s="54">
        <v>9662741</v>
      </c>
      <c r="AS54" s="54">
        <v>0</v>
      </c>
      <c r="AT54" s="54">
        <v>0</v>
      </c>
    </row>
    <row r="55" spans="1:46" x14ac:dyDescent="0.35">
      <c r="A55" s="173" t="s">
        <v>371</v>
      </c>
      <c r="AI55" s="12"/>
      <c r="AR55" s="37"/>
    </row>
  </sheetData>
  <conditionalFormatting sqref="B3:AT54">
    <cfRule type="cellIs" dxfId="2" priority="3" operator="lessThan">
      <formula>0</formula>
    </cfRule>
  </conditionalFormatting>
  <pageMargins left="0.25" right="0.25" top="0.75" bottom="0.75" header="0.3" footer="0.3"/>
  <pageSetup scale="60" fitToWidth="0" orientation="landscape" r:id="rId1"/>
  <headerFooter differentFirst="1">
    <oddHeader>&amp;L&amp;"Arial,Regular"&amp;12E.3.: Expenditures using MOE in TANF, FY 2020</oddHeader>
    <oddFooter>&amp;CPage &amp;P of &amp;N</oddFooter>
    <firstFooter>&amp;CPage &amp;P of &amp;N</firstFooter>
  </headerFooter>
  <colBreaks count="2" manualBreakCount="2">
    <brk id="25" max="1048575" man="1"/>
    <brk id="3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13">
    <tabColor theme="9" tint="0.39997558519241921"/>
    <pageSetUpPr fitToPage="1"/>
  </sheetPr>
  <dimension ref="A1:AX56"/>
  <sheetViews>
    <sheetView topLeftCell="A48" workbookViewId="0">
      <selection activeCell="H63" sqref="H63"/>
    </sheetView>
  </sheetViews>
  <sheetFormatPr defaultColWidth="8.81640625" defaultRowHeight="14" x14ac:dyDescent="0.3"/>
  <cols>
    <col min="1" max="1" width="21.453125" style="1" customWidth="1"/>
    <col min="2" max="2" width="14.7265625" style="6" hidden="1" customWidth="1"/>
    <col min="3" max="6" width="14.7265625" style="1" hidden="1" customWidth="1"/>
    <col min="7" max="7" width="14.7265625" style="1" customWidth="1"/>
    <col min="8" max="8" width="21.81640625" style="1" customWidth="1"/>
    <col min="9" max="9" width="14.7265625" style="1" customWidth="1"/>
    <col min="10" max="17" width="14.7265625" style="1" hidden="1" customWidth="1"/>
    <col min="18" max="25" width="14.7265625" style="1" customWidth="1"/>
    <col min="26" max="26" width="14.7265625" style="1" hidden="1" customWidth="1"/>
    <col min="27" max="35" width="14.7265625" style="1" customWidth="1"/>
    <col min="36" max="36" width="14.7265625" style="1" hidden="1" customWidth="1"/>
    <col min="37" max="37" width="14.7265625" style="1" customWidth="1"/>
    <col min="38" max="38" width="14.7265625" style="1" hidden="1" customWidth="1"/>
    <col min="39" max="43" width="14.7265625" style="1" customWidth="1"/>
    <col min="44" max="44" width="18.453125" style="1" customWidth="1"/>
    <col min="45" max="46" width="14.7265625" style="1" customWidth="1"/>
    <col min="47" max="16384" width="8.81640625" style="1"/>
  </cols>
  <sheetData>
    <row r="1" spans="1:50" s="237" customFormat="1" ht="15.75" customHeight="1" x14ac:dyDescent="0.35">
      <c r="A1" s="227" t="s">
        <v>219</v>
      </c>
      <c r="B1" s="238"/>
      <c r="C1" s="238"/>
      <c r="D1" s="238"/>
      <c r="E1" s="238"/>
      <c r="F1" s="238"/>
    </row>
    <row r="2" spans="1:50" s="33" customFormat="1" ht="57" x14ac:dyDescent="0.3">
      <c r="A2" s="55" t="s">
        <v>0</v>
      </c>
      <c r="B2" s="229" t="s">
        <v>310</v>
      </c>
      <c r="C2" s="229" t="s">
        <v>311</v>
      </c>
      <c r="D2" s="229" t="s">
        <v>312</v>
      </c>
      <c r="E2" s="229" t="s">
        <v>313</v>
      </c>
      <c r="F2" s="229" t="s">
        <v>314</v>
      </c>
      <c r="G2" s="229" t="s">
        <v>315</v>
      </c>
      <c r="H2" s="87" t="s">
        <v>316</v>
      </c>
      <c r="I2" s="87" t="s">
        <v>317</v>
      </c>
      <c r="J2" s="229" t="s">
        <v>318</v>
      </c>
      <c r="K2" s="87" t="s">
        <v>319</v>
      </c>
      <c r="L2" s="87" t="s">
        <v>320</v>
      </c>
      <c r="M2" s="87" t="s">
        <v>321</v>
      </c>
      <c r="N2" s="229" t="s">
        <v>322</v>
      </c>
      <c r="O2" s="87" t="s">
        <v>323</v>
      </c>
      <c r="P2" s="87" t="s">
        <v>324</v>
      </c>
      <c r="Q2" s="87" t="s">
        <v>325</v>
      </c>
      <c r="R2" s="229" t="s">
        <v>326</v>
      </c>
      <c r="S2" s="87" t="s">
        <v>327</v>
      </c>
      <c r="T2" s="87" t="s">
        <v>328</v>
      </c>
      <c r="U2" s="87" t="s">
        <v>329</v>
      </c>
      <c r="V2" s="229" t="s">
        <v>330</v>
      </c>
      <c r="W2" s="229" t="s">
        <v>331</v>
      </c>
      <c r="X2" s="87" t="s">
        <v>332</v>
      </c>
      <c r="Y2" s="87" t="s">
        <v>333</v>
      </c>
      <c r="Z2" s="229" t="s">
        <v>334</v>
      </c>
      <c r="AA2" s="229" t="s">
        <v>335</v>
      </c>
      <c r="AB2" s="229" t="s">
        <v>336</v>
      </c>
      <c r="AC2" s="229" t="s">
        <v>337</v>
      </c>
      <c r="AD2" s="229" t="s">
        <v>338</v>
      </c>
      <c r="AE2" s="229" t="s">
        <v>339</v>
      </c>
      <c r="AF2" s="229" t="s">
        <v>340</v>
      </c>
      <c r="AG2" s="229" t="s">
        <v>341</v>
      </c>
      <c r="AH2" s="229" t="s">
        <v>342</v>
      </c>
      <c r="AI2" s="87" t="s">
        <v>343</v>
      </c>
      <c r="AJ2" s="87" t="s">
        <v>344</v>
      </c>
      <c r="AK2" s="87" t="s">
        <v>345</v>
      </c>
      <c r="AL2" s="229" t="s">
        <v>346</v>
      </c>
      <c r="AM2" s="229" t="s">
        <v>347</v>
      </c>
      <c r="AN2" s="87" t="s">
        <v>348</v>
      </c>
      <c r="AO2" s="87" t="s">
        <v>349</v>
      </c>
      <c r="AP2" s="87" t="s">
        <v>350</v>
      </c>
      <c r="AQ2" s="229" t="s">
        <v>351</v>
      </c>
      <c r="AR2" s="229" t="s">
        <v>352</v>
      </c>
      <c r="AS2" s="229" t="s">
        <v>353</v>
      </c>
      <c r="AT2" s="229" t="s">
        <v>354</v>
      </c>
    </row>
    <row r="3" spans="1:50" x14ac:dyDescent="0.3">
      <c r="A3" s="117" t="s">
        <v>52</v>
      </c>
      <c r="B3" s="118">
        <v>0</v>
      </c>
      <c r="C3" s="118">
        <v>0</v>
      </c>
      <c r="D3" s="118">
        <v>0</v>
      </c>
      <c r="E3" s="118">
        <v>0</v>
      </c>
      <c r="F3" s="118">
        <v>0</v>
      </c>
      <c r="G3" s="118">
        <v>58139891</v>
      </c>
      <c r="H3" s="118">
        <v>58018106</v>
      </c>
      <c r="I3" s="118">
        <v>121785</v>
      </c>
      <c r="J3" s="118">
        <v>0</v>
      </c>
      <c r="K3" s="118">
        <v>0</v>
      </c>
      <c r="L3" s="118">
        <v>0</v>
      </c>
      <c r="M3" s="118">
        <v>0</v>
      </c>
      <c r="N3" s="118">
        <v>0</v>
      </c>
      <c r="O3" s="118">
        <v>0</v>
      </c>
      <c r="P3" s="118">
        <v>0</v>
      </c>
      <c r="Q3" s="118">
        <v>0</v>
      </c>
      <c r="R3" s="118">
        <v>41184870</v>
      </c>
      <c r="S3" s="118">
        <v>1524225</v>
      </c>
      <c r="T3" s="118">
        <v>37748996</v>
      </c>
      <c r="U3" s="118">
        <v>1911649</v>
      </c>
      <c r="V3" s="118">
        <v>1240797</v>
      </c>
      <c r="W3" s="118">
        <v>895287598</v>
      </c>
      <c r="X3" s="118">
        <v>209103006</v>
      </c>
      <c r="Y3" s="118">
        <v>686184592</v>
      </c>
      <c r="Z3" s="118">
        <v>139015</v>
      </c>
      <c r="AA3" s="118">
        <v>101348560</v>
      </c>
      <c r="AB3" s="118">
        <v>4111498</v>
      </c>
      <c r="AC3" s="118">
        <v>73628089</v>
      </c>
      <c r="AD3" s="118">
        <v>35502647</v>
      </c>
      <c r="AE3" s="118">
        <v>17325173</v>
      </c>
      <c r="AF3" s="118">
        <v>73075816</v>
      </c>
      <c r="AG3" s="118">
        <v>19212223</v>
      </c>
      <c r="AH3" s="118">
        <v>42671775</v>
      </c>
      <c r="AI3" s="118">
        <v>77120</v>
      </c>
      <c r="AJ3" s="118">
        <v>0</v>
      </c>
      <c r="AK3" s="118">
        <v>42594655</v>
      </c>
      <c r="AL3" s="118">
        <v>1038503</v>
      </c>
      <c r="AM3" s="118">
        <v>57463073</v>
      </c>
      <c r="AN3" s="118">
        <v>24811669</v>
      </c>
      <c r="AO3" s="118">
        <v>30894057</v>
      </c>
      <c r="AP3" s="118">
        <v>1757347</v>
      </c>
      <c r="AQ3" s="118">
        <v>113084157</v>
      </c>
      <c r="AR3" s="118">
        <v>1534453685</v>
      </c>
      <c r="AS3" s="118">
        <v>4493820</v>
      </c>
      <c r="AT3" s="118">
        <v>0</v>
      </c>
      <c r="AU3" s="33"/>
      <c r="AV3" s="33"/>
      <c r="AW3" s="33"/>
      <c r="AX3" s="33"/>
    </row>
    <row r="4" spans="1:50" x14ac:dyDescent="0.3">
      <c r="A4" s="15" t="s">
        <v>1</v>
      </c>
      <c r="B4" s="54">
        <v>0</v>
      </c>
      <c r="C4" s="54">
        <v>0</v>
      </c>
      <c r="D4" s="54">
        <v>0</v>
      </c>
      <c r="E4" s="62">
        <v>0</v>
      </c>
      <c r="F4" s="54">
        <v>0</v>
      </c>
      <c r="G4" s="54">
        <v>0</v>
      </c>
      <c r="H4" s="54">
        <v>0</v>
      </c>
      <c r="I4" s="62">
        <v>0</v>
      </c>
      <c r="J4" s="54">
        <v>0</v>
      </c>
      <c r="K4" s="54">
        <v>0</v>
      </c>
      <c r="L4" s="54">
        <v>0</v>
      </c>
      <c r="M4" s="62">
        <v>0</v>
      </c>
      <c r="N4" s="54">
        <v>0</v>
      </c>
      <c r="O4" s="54">
        <v>0</v>
      </c>
      <c r="P4" s="54">
        <v>0</v>
      </c>
      <c r="Q4" s="62">
        <v>0</v>
      </c>
      <c r="R4" s="54">
        <v>0</v>
      </c>
      <c r="S4" s="54">
        <v>0</v>
      </c>
      <c r="T4" s="54">
        <v>0</v>
      </c>
      <c r="U4" s="62">
        <v>0</v>
      </c>
      <c r="V4" s="54">
        <v>0</v>
      </c>
      <c r="W4" s="54">
        <v>0</v>
      </c>
      <c r="X4" s="54">
        <v>0</v>
      </c>
      <c r="Y4" s="62">
        <v>0</v>
      </c>
      <c r="Z4" s="54">
        <v>0</v>
      </c>
      <c r="AA4" s="54">
        <v>0</v>
      </c>
      <c r="AB4" s="54">
        <v>0</v>
      </c>
      <c r="AC4" s="62">
        <v>22062825</v>
      </c>
      <c r="AD4" s="54">
        <v>0</v>
      </c>
      <c r="AE4" s="54">
        <v>0</v>
      </c>
      <c r="AF4" s="54">
        <v>0</v>
      </c>
      <c r="AG4" s="62">
        <v>0</v>
      </c>
      <c r="AH4" s="54">
        <v>1855251</v>
      </c>
      <c r="AI4" s="54">
        <v>0</v>
      </c>
      <c r="AJ4" s="54">
        <v>0</v>
      </c>
      <c r="AK4" s="62">
        <v>1855251</v>
      </c>
      <c r="AL4" s="54">
        <v>0</v>
      </c>
      <c r="AM4" s="54">
        <v>9618596</v>
      </c>
      <c r="AN4" s="54">
        <v>9618596</v>
      </c>
      <c r="AO4" s="62">
        <v>0</v>
      </c>
      <c r="AP4" s="54">
        <v>0</v>
      </c>
      <c r="AQ4" s="54">
        <v>0</v>
      </c>
      <c r="AR4" s="54">
        <v>33536672</v>
      </c>
      <c r="AS4" s="54">
        <v>0</v>
      </c>
      <c r="AT4" s="54">
        <v>0</v>
      </c>
      <c r="AU4" s="33"/>
      <c r="AV4" s="33"/>
      <c r="AW4" s="33"/>
      <c r="AX4" s="33"/>
    </row>
    <row r="5" spans="1:50" x14ac:dyDescent="0.3">
      <c r="A5" s="15" t="s">
        <v>2</v>
      </c>
      <c r="B5" s="54">
        <v>0</v>
      </c>
      <c r="C5" s="54">
        <v>0</v>
      </c>
      <c r="D5" s="54">
        <v>0</v>
      </c>
      <c r="E5" s="62">
        <v>0</v>
      </c>
      <c r="F5" s="54">
        <v>0</v>
      </c>
      <c r="G5" s="54">
        <v>0</v>
      </c>
      <c r="H5" s="54">
        <v>0</v>
      </c>
      <c r="I5" s="62">
        <v>0</v>
      </c>
      <c r="J5" s="54">
        <v>0</v>
      </c>
      <c r="K5" s="54">
        <v>0</v>
      </c>
      <c r="L5" s="54">
        <v>0</v>
      </c>
      <c r="M5" s="62">
        <v>0</v>
      </c>
      <c r="N5" s="54">
        <v>0</v>
      </c>
      <c r="O5" s="54">
        <v>0</v>
      </c>
      <c r="P5" s="54">
        <v>0</v>
      </c>
      <c r="Q5" s="62">
        <v>0</v>
      </c>
      <c r="R5" s="54">
        <v>0</v>
      </c>
      <c r="S5" s="54">
        <v>0</v>
      </c>
      <c r="T5" s="54">
        <v>0</v>
      </c>
      <c r="U5" s="62">
        <v>0</v>
      </c>
      <c r="V5" s="54">
        <v>0</v>
      </c>
      <c r="W5" s="54">
        <v>3544811</v>
      </c>
      <c r="X5" s="54">
        <v>3544811</v>
      </c>
      <c r="Y5" s="62">
        <v>0</v>
      </c>
      <c r="Z5" s="54">
        <v>0</v>
      </c>
      <c r="AA5" s="54">
        <v>0</v>
      </c>
      <c r="AB5" s="54">
        <v>0</v>
      </c>
      <c r="AC5" s="62">
        <v>297342</v>
      </c>
      <c r="AD5" s="54">
        <v>0</v>
      </c>
      <c r="AE5" s="54">
        <v>0</v>
      </c>
      <c r="AF5" s="54">
        <v>0</v>
      </c>
      <c r="AG5" s="62">
        <v>0</v>
      </c>
      <c r="AH5" s="54">
        <v>0</v>
      </c>
      <c r="AI5" s="54">
        <v>0</v>
      </c>
      <c r="AJ5" s="54">
        <v>0</v>
      </c>
      <c r="AK5" s="62">
        <v>0</v>
      </c>
      <c r="AL5" s="54">
        <v>0</v>
      </c>
      <c r="AM5" s="54">
        <v>0</v>
      </c>
      <c r="AN5" s="54">
        <v>0</v>
      </c>
      <c r="AO5" s="62">
        <v>0</v>
      </c>
      <c r="AP5" s="54">
        <v>0</v>
      </c>
      <c r="AQ5" s="54">
        <v>0</v>
      </c>
      <c r="AR5" s="54">
        <v>3842153</v>
      </c>
      <c r="AS5" s="54">
        <v>0</v>
      </c>
      <c r="AT5" s="54">
        <v>0</v>
      </c>
      <c r="AU5" s="33"/>
      <c r="AV5" s="33"/>
      <c r="AW5" s="33"/>
      <c r="AX5" s="33"/>
    </row>
    <row r="6" spans="1:50" x14ac:dyDescent="0.3">
      <c r="A6" s="15" t="s">
        <v>3</v>
      </c>
      <c r="B6" s="54">
        <v>0</v>
      </c>
      <c r="C6" s="54">
        <v>0</v>
      </c>
      <c r="D6" s="54">
        <v>0</v>
      </c>
      <c r="E6" s="62">
        <v>0</v>
      </c>
      <c r="F6" s="54">
        <v>0</v>
      </c>
      <c r="G6" s="54">
        <v>0</v>
      </c>
      <c r="H6" s="54">
        <v>0</v>
      </c>
      <c r="I6" s="62">
        <v>0</v>
      </c>
      <c r="J6" s="54">
        <v>0</v>
      </c>
      <c r="K6" s="54">
        <v>0</v>
      </c>
      <c r="L6" s="54">
        <v>0</v>
      </c>
      <c r="M6" s="62">
        <v>0</v>
      </c>
      <c r="N6" s="54">
        <v>0</v>
      </c>
      <c r="O6" s="54">
        <v>0</v>
      </c>
      <c r="P6" s="54">
        <v>0</v>
      </c>
      <c r="Q6" s="62">
        <v>0</v>
      </c>
      <c r="R6" s="54">
        <v>0</v>
      </c>
      <c r="S6" s="54">
        <v>0</v>
      </c>
      <c r="T6" s="54">
        <v>0</v>
      </c>
      <c r="U6" s="62">
        <v>0</v>
      </c>
      <c r="V6" s="54">
        <v>0</v>
      </c>
      <c r="W6" s="54">
        <v>0</v>
      </c>
      <c r="X6" s="54">
        <v>0</v>
      </c>
      <c r="Y6" s="62">
        <v>0</v>
      </c>
      <c r="Z6" s="54">
        <v>0</v>
      </c>
      <c r="AA6" s="54">
        <v>0</v>
      </c>
      <c r="AB6" s="54">
        <v>0</v>
      </c>
      <c r="AC6" s="62">
        <v>0</v>
      </c>
      <c r="AD6" s="54">
        <v>0</v>
      </c>
      <c r="AE6" s="54">
        <v>0</v>
      </c>
      <c r="AF6" s="54">
        <v>0</v>
      </c>
      <c r="AG6" s="62">
        <v>0</v>
      </c>
      <c r="AH6" s="54">
        <v>0</v>
      </c>
      <c r="AI6" s="54">
        <v>0</v>
      </c>
      <c r="AJ6" s="54">
        <v>0</v>
      </c>
      <c r="AK6" s="62">
        <v>0</v>
      </c>
      <c r="AL6" s="54">
        <v>0</v>
      </c>
      <c r="AM6" s="54">
        <v>0</v>
      </c>
      <c r="AN6" s="54">
        <v>0</v>
      </c>
      <c r="AO6" s="62">
        <v>0</v>
      </c>
      <c r="AP6" s="54">
        <v>0</v>
      </c>
      <c r="AQ6" s="54">
        <v>0</v>
      </c>
      <c r="AR6" s="54">
        <v>0</v>
      </c>
      <c r="AS6" s="54">
        <v>3563246</v>
      </c>
      <c r="AT6" s="54">
        <v>0</v>
      </c>
      <c r="AU6" s="33"/>
      <c r="AV6" s="33"/>
      <c r="AW6" s="33"/>
      <c r="AX6" s="33"/>
    </row>
    <row r="7" spans="1:50" x14ac:dyDescent="0.3">
      <c r="A7" s="15" t="s">
        <v>4</v>
      </c>
      <c r="B7" s="54">
        <v>0</v>
      </c>
      <c r="C7" s="54">
        <v>0</v>
      </c>
      <c r="D7" s="54">
        <v>0</v>
      </c>
      <c r="E7" s="62">
        <v>0</v>
      </c>
      <c r="F7" s="54">
        <v>0</v>
      </c>
      <c r="G7" s="54">
        <v>0</v>
      </c>
      <c r="H7" s="54">
        <v>0</v>
      </c>
      <c r="I7" s="62">
        <v>0</v>
      </c>
      <c r="J7" s="54">
        <v>0</v>
      </c>
      <c r="K7" s="54">
        <v>0</v>
      </c>
      <c r="L7" s="54">
        <v>0</v>
      </c>
      <c r="M7" s="62">
        <v>0</v>
      </c>
      <c r="N7" s="54">
        <v>0</v>
      </c>
      <c r="O7" s="54">
        <v>0</v>
      </c>
      <c r="P7" s="54">
        <v>0</v>
      </c>
      <c r="Q7" s="62">
        <v>0</v>
      </c>
      <c r="R7" s="54">
        <v>0</v>
      </c>
      <c r="S7" s="54">
        <v>0</v>
      </c>
      <c r="T7" s="54">
        <v>0</v>
      </c>
      <c r="U7" s="62">
        <v>0</v>
      </c>
      <c r="V7" s="54">
        <v>0</v>
      </c>
      <c r="W7" s="54">
        <v>0</v>
      </c>
      <c r="X7" s="54">
        <v>0</v>
      </c>
      <c r="Y7" s="62">
        <v>0</v>
      </c>
      <c r="Z7" s="54">
        <v>0</v>
      </c>
      <c r="AA7" s="54">
        <v>0</v>
      </c>
      <c r="AB7" s="54">
        <v>0</v>
      </c>
      <c r="AC7" s="62">
        <v>0</v>
      </c>
      <c r="AD7" s="54">
        <v>0</v>
      </c>
      <c r="AE7" s="54">
        <v>0</v>
      </c>
      <c r="AF7" s="54">
        <v>0</v>
      </c>
      <c r="AG7" s="62">
        <v>0</v>
      </c>
      <c r="AH7" s="54">
        <v>0</v>
      </c>
      <c r="AI7" s="54">
        <v>0</v>
      </c>
      <c r="AJ7" s="54">
        <v>0</v>
      </c>
      <c r="AK7" s="62">
        <v>0</v>
      </c>
      <c r="AL7" s="54">
        <v>0</v>
      </c>
      <c r="AM7" s="54">
        <v>0</v>
      </c>
      <c r="AN7" s="54">
        <v>0</v>
      </c>
      <c r="AO7" s="62">
        <v>0</v>
      </c>
      <c r="AP7" s="54">
        <v>0</v>
      </c>
      <c r="AQ7" s="54">
        <v>0</v>
      </c>
      <c r="AR7" s="54">
        <v>0</v>
      </c>
      <c r="AS7" s="54">
        <v>930574</v>
      </c>
      <c r="AT7" s="54">
        <v>0</v>
      </c>
      <c r="AU7" s="33"/>
      <c r="AV7" s="33"/>
      <c r="AW7" s="33"/>
      <c r="AX7" s="33"/>
    </row>
    <row r="8" spans="1:50" x14ac:dyDescent="0.3">
      <c r="A8" s="15" t="s">
        <v>5</v>
      </c>
      <c r="B8" s="54">
        <v>0</v>
      </c>
      <c r="C8" s="54">
        <v>0</v>
      </c>
      <c r="D8" s="54">
        <v>0</v>
      </c>
      <c r="E8" s="62">
        <v>0</v>
      </c>
      <c r="F8" s="54">
        <v>0</v>
      </c>
      <c r="G8" s="54">
        <v>23626705</v>
      </c>
      <c r="H8" s="54">
        <v>23512525</v>
      </c>
      <c r="I8" s="62">
        <v>114180</v>
      </c>
      <c r="J8" s="54">
        <v>0</v>
      </c>
      <c r="K8" s="54">
        <v>0</v>
      </c>
      <c r="L8" s="54">
        <v>0</v>
      </c>
      <c r="M8" s="62">
        <v>0</v>
      </c>
      <c r="N8" s="54">
        <v>0</v>
      </c>
      <c r="O8" s="54">
        <v>0</v>
      </c>
      <c r="P8" s="54">
        <v>0</v>
      </c>
      <c r="Q8" s="62">
        <v>0</v>
      </c>
      <c r="R8" s="54">
        <v>3453053</v>
      </c>
      <c r="S8" s="54">
        <v>328135</v>
      </c>
      <c r="T8" s="54">
        <v>2728006</v>
      </c>
      <c r="U8" s="62">
        <v>396912</v>
      </c>
      <c r="V8" s="54">
        <v>713088</v>
      </c>
      <c r="W8" s="54">
        <v>1799054</v>
      </c>
      <c r="X8" s="54">
        <v>1698181</v>
      </c>
      <c r="Y8" s="62">
        <v>100873</v>
      </c>
      <c r="Z8" s="54">
        <v>4400</v>
      </c>
      <c r="AA8" s="54">
        <v>0</v>
      </c>
      <c r="AB8" s="54">
        <v>0</v>
      </c>
      <c r="AC8" s="62">
        <v>391182</v>
      </c>
      <c r="AD8" s="54">
        <v>4420368</v>
      </c>
      <c r="AE8" s="54">
        <v>666076</v>
      </c>
      <c r="AF8" s="54">
        <v>1827153</v>
      </c>
      <c r="AG8" s="62">
        <v>1845608</v>
      </c>
      <c r="AH8" s="54">
        <v>62141</v>
      </c>
      <c r="AI8" s="54">
        <v>62141</v>
      </c>
      <c r="AJ8" s="54">
        <v>0</v>
      </c>
      <c r="AK8" s="62">
        <v>0</v>
      </c>
      <c r="AL8" s="54">
        <v>0</v>
      </c>
      <c r="AM8" s="54">
        <v>40886319</v>
      </c>
      <c r="AN8" s="54">
        <v>10967398</v>
      </c>
      <c r="AO8" s="62">
        <v>28242709</v>
      </c>
      <c r="AP8" s="54">
        <v>1676212</v>
      </c>
      <c r="AQ8" s="54">
        <v>208349</v>
      </c>
      <c r="AR8" s="54">
        <v>79903496</v>
      </c>
      <c r="AS8" s="54">
        <v>0</v>
      </c>
      <c r="AT8" s="54">
        <v>0</v>
      </c>
      <c r="AU8" s="33"/>
      <c r="AV8" s="33"/>
      <c r="AW8" s="33"/>
      <c r="AX8" s="33"/>
    </row>
    <row r="9" spans="1:50" x14ac:dyDescent="0.3">
      <c r="A9" s="15" t="s">
        <v>6</v>
      </c>
      <c r="B9" s="54">
        <v>0</v>
      </c>
      <c r="C9" s="54">
        <v>0</v>
      </c>
      <c r="D9" s="54">
        <v>0</v>
      </c>
      <c r="E9" s="62">
        <v>0</v>
      </c>
      <c r="F9" s="54">
        <v>0</v>
      </c>
      <c r="G9" s="54">
        <v>0</v>
      </c>
      <c r="H9" s="54">
        <v>0</v>
      </c>
      <c r="I9" s="62">
        <v>0</v>
      </c>
      <c r="J9" s="54">
        <v>0</v>
      </c>
      <c r="K9" s="54">
        <v>0</v>
      </c>
      <c r="L9" s="54">
        <v>0</v>
      </c>
      <c r="M9" s="62">
        <v>0</v>
      </c>
      <c r="N9" s="54">
        <v>0</v>
      </c>
      <c r="O9" s="54">
        <v>0</v>
      </c>
      <c r="P9" s="54">
        <v>0</v>
      </c>
      <c r="Q9" s="62">
        <v>0</v>
      </c>
      <c r="R9" s="54">
        <v>0</v>
      </c>
      <c r="S9" s="54">
        <v>0</v>
      </c>
      <c r="T9" s="54">
        <v>0</v>
      </c>
      <c r="U9" s="62">
        <v>0</v>
      </c>
      <c r="V9" s="54">
        <v>0</v>
      </c>
      <c r="W9" s="54">
        <v>0</v>
      </c>
      <c r="X9" s="54">
        <v>0</v>
      </c>
      <c r="Y9" s="62">
        <v>0</v>
      </c>
      <c r="Z9" s="54">
        <v>0</v>
      </c>
      <c r="AA9" s="54">
        <v>0</v>
      </c>
      <c r="AB9" s="54">
        <v>0</v>
      </c>
      <c r="AC9" s="62">
        <v>0</v>
      </c>
      <c r="AD9" s="54">
        <v>0</v>
      </c>
      <c r="AE9" s="54">
        <v>0</v>
      </c>
      <c r="AF9" s="54">
        <v>0</v>
      </c>
      <c r="AG9" s="62">
        <v>0</v>
      </c>
      <c r="AH9" s="54">
        <v>0</v>
      </c>
      <c r="AI9" s="54">
        <v>0</v>
      </c>
      <c r="AJ9" s="54">
        <v>0</v>
      </c>
      <c r="AK9" s="62">
        <v>0</v>
      </c>
      <c r="AL9" s="54">
        <v>0</v>
      </c>
      <c r="AM9" s="54">
        <v>0</v>
      </c>
      <c r="AN9" s="54">
        <v>0</v>
      </c>
      <c r="AO9" s="62">
        <v>0</v>
      </c>
      <c r="AP9" s="54">
        <v>0</v>
      </c>
      <c r="AQ9" s="54">
        <v>0</v>
      </c>
      <c r="AR9" s="54">
        <v>0</v>
      </c>
      <c r="AS9" s="54">
        <v>0</v>
      </c>
      <c r="AT9" s="54">
        <v>0</v>
      </c>
      <c r="AU9" s="33"/>
      <c r="AV9" s="33"/>
      <c r="AW9" s="33"/>
      <c r="AX9" s="33"/>
    </row>
    <row r="10" spans="1:50" x14ac:dyDescent="0.3">
      <c r="A10" s="15" t="s">
        <v>7</v>
      </c>
      <c r="B10" s="54">
        <v>0</v>
      </c>
      <c r="C10" s="54">
        <v>0</v>
      </c>
      <c r="D10" s="54">
        <v>0</v>
      </c>
      <c r="E10" s="62">
        <v>0</v>
      </c>
      <c r="F10" s="54">
        <v>0</v>
      </c>
      <c r="G10" s="54">
        <v>0</v>
      </c>
      <c r="H10" s="54">
        <v>0</v>
      </c>
      <c r="I10" s="62">
        <v>0</v>
      </c>
      <c r="J10" s="54">
        <v>0</v>
      </c>
      <c r="K10" s="54">
        <v>0</v>
      </c>
      <c r="L10" s="54">
        <v>0</v>
      </c>
      <c r="M10" s="62">
        <v>0</v>
      </c>
      <c r="N10" s="54">
        <v>0</v>
      </c>
      <c r="O10" s="54">
        <v>0</v>
      </c>
      <c r="P10" s="54">
        <v>0</v>
      </c>
      <c r="Q10" s="62">
        <v>0</v>
      </c>
      <c r="R10" s="54">
        <v>164856</v>
      </c>
      <c r="S10" s="54">
        <v>0</v>
      </c>
      <c r="T10" s="54">
        <v>164856</v>
      </c>
      <c r="U10" s="62">
        <v>0</v>
      </c>
      <c r="V10" s="54">
        <v>0</v>
      </c>
      <c r="W10" s="54">
        <v>106789835</v>
      </c>
      <c r="X10" s="54">
        <v>35911736</v>
      </c>
      <c r="Y10" s="62">
        <v>70878099</v>
      </c>
      <c r="Z10" s="54">
        <v>0</v>
      </c>
      <c r="AA10" s="54">
        <v>0</v>
      </c>
      <c r="AB10" s="54">
        <v>0</v>
      </c>
      <c r="AC10" s="62">
        <v>0</v>
      </c>
      <c r="AD10" s="54">
        <v>1157895</v>
      </c>
      <c r="AE10" s="54">
        <v>0</v>
      </c>
      <c r="AF10" s="54">
        <v>0</v>
      </c>
      <c r="AG10" s="62">
        <v>0</v>
      </c>
      <c r="AH10" s="54">
        <v>0</v>
      </c>
      <c r="AI10" s="54">
        <v>0</v>
      </c>
      <c r="AJ10" s="54">
        <v>0</v>
      </c>
      <c r="AK10" s="62">
        <v>0</v>
      </c>
      <c r="AL10" s="54">
        <v>0</v>
      </c>
      <c r="AM10" s="54">
        <v>1804</v>
      </c>
      <c r="AN10" s="54">
        <v>1804</v>
      </c>
      <c r="AO10" s="62">
        <v>0</v>
      </c>
      <c r="AP10" s="54">
        <v>0</v>
      </c>
      <c r="AQ10" s="54">
        <v>0</v>
      </c>
      <c r="AR10" s="54">
        <v>108114390</v>
      </c>
      <c r="AS10" s="54">
        <v>0</v>
      </c>
      <c r="AT10" s="54">
        <v>0</v>
      </c>
      <c r="AU10" s="33"/>
      <c r="AV10" s="33"/>
      <c r="AW10" s="33"/>
      <c r="AX10" s="33"/>
    </row>
    <row r="11" spans="1:50" x14ac:dyDescent="0.3">
      <c r="A11" s="15" t="s">
        <v>8</v>
      </c>
      <c r="B11" s="54">
        <v>0</v>
      </c>
      <c r="C11" s="54">
        <v>0</v>
      </c>
      <c r="D11" s="54">
        <v>0</v>
      </c>
      <c r="E11" s="62">
        <v>0</v>
      </c>
      <c r="F11" s="54">
        <v>0</v>
      </c>
      <c r="G11" s="54">
        <v>0</v>
      </c>
      <c r="H11" s="54">
        <v>0</v>
      </c>
      <c r="I11" s="62">
        <v>0</v>
      </c>
      <c r="J11" s="54">
        <v>0</v>
      </c>
      <c r="K11" s="54">
        <v>0</v>
      </c>
      <c r="L11" s="54">
        <v>0</v>
      </c>
      <c r="M11" s="62">
        <v>0</v>
      </c>
      <c r="N11" s="54">
        <v>0</v>
      </c>
      <c r="O11" s="54">
        <v>0</v>
      </c>
      <c r="P11" s="54">
        <v>0</v>
      </c>
      <c r="Q11" s="62">
        <v>0</v>
      </c>
      <c r="R11" s="54">
        <v>0</v>
      </c>
      <c r="S11" s="54">
        <v>0</v>
      </c>
      <c r="T11" s="54">
        <v>0</v>
      </c>
      <c r="U11" s="62">
        <v>0</v>
      </c>
      <c r="V11" s="54">
        <v>0</v>
      </c>
      <c r="W11" s="54">
        <v>0</v>
      </c>
      <c r="X11" s="54">
        <v>0</v>
      </c>
      <c r="Y11" s="62">
        <v>0</v>
      </c>
      <c r="Z11" s="54">
        <v>0</v>
      </c>
      <c r="AA11" s="54">
        <v>0</v>
      </c>
      <c r="AB11" s="54">
        <v>0</v>
      </c>
      <c r="AC11" s="62">
        <v>0</v>
      </c>
      <c r="AD11" s="54">
        <v>0</v>
      </c>
      <c r="AE11" s="54">
        <v>0</v>
      </c>
      <c r="AF11" s="54">
        <v>0</v>
      </c>
      <c r="AG11" s="62">
        <v>0</v>
      </c>
      <c r="AH11" s="54">
        <v>0</v>
      </c>
      <c r="AI11" s="54">
        <v>0</v>
      </c>
      <c r="AJ11" s="54">
        <v>0</v>
      </c>
      <c r="AK11" s="62">
        <v>0</v>
      </c>
      <c r="AL11" s="54">
        <v>0</v>
      </c>
      <c r="AM11" s="54">
        <v>0</v>
      </c>
      <c r="AN11" s="54">
        <v>0</v>
      </c>
      <c r="AO11" s="62">
        <v>0</v>
      </c>
      <c r="AP11" s="54">
        <v>0</v>
      </c>
      <c r="AQ11" s="54">
        <v>0</v>
      </c>
      <c r="AR11" s="54">
        <v>0</v>
      </c>
      <c r="AS11" s="54">
        <v>0</v>
      </c>
      <c r="AT11" s="54">
        <v>0</v>
      </c>
      <c r="AU11" s="33"/>
      <c r="AV11" s="33"/>
      <c r="AW11" s="33"/>
      <c r="AX11" s="33"/>
    </row>
    <row r="12" spans="1:50" x14ac:dyDescent="0.3">
      <c r="A12" s="15" t="s">
        <v>9</v>
      </c>
      <c r="B12" s="54">
        <v>0</v>
      </c>
      <c r="C12" s="54">
        <v>0</v>
      </c>
      <c r="D12" s="54">
        <v>0</v>
      </c>
      <c r="E12" s="62">
        <v>0</v>
      </c>
      <c r="F12" s="54">
        <v>0</v>
      </c>
      <c r="G12" s="54">
        <v>0</v>
      </c>
      <c r="H12" s="54">
        <v>0</v>
      </c>
      <c r="I12" s="62">
        <v>0</v>
      </c>
      <c r="J12" s="54">
        <v>0</v>
      </c>
      <c r="K12" s="54">
        <v>0</v>
      </c>
      <c r="L12" s="54">
        <v>0</v>
      </c>
      <c r="M12" s="62">
        <v>0</v>
      </c>
      <c r="N12" s="54">
        <v>0</v>
      </c>
      <c r="O12" s="54">
        <v>0</v>
      </c>
      <c r="P12" s="54">
        <v>0</v>
      </c>
      <c r="Q12" s="62">
        <v>0</v>
      </c>
      <c r="R12" s="54">
        <v>0</v>
      </c>
      <c r="S12" s="54">
        <v>0</v>
      </c>
      <c r="T12" s="54">
        <v>0</v>
      </c>
      <c r="U12" s="62">
        <v>0</v>
      </c>
      <c r="V12" s="54">
        <v>0</v>
      </c>
      <c r="W12" s="54">
        <v>0</v>
      </c>
      <c r="X12" s="54">
        <v>0</v>
      </c>
      <c r="Y12" s="62">
        <v>0</v>
      </c>
      <c r="Z12" s="54">
        <v>0</v>
      </c>
      <c r="AA12" s="54">
        <v>0</v>
      </c>
      <c r="AB12" s="54">
        <v>0</v>
      </c>
      <c r="AC12" s="62">
        <v>0</v>
      </c>
      <c r="AD12" s="54">
        <v>0</v>
      </c>
      <c r="AE12" s="54">
        <v>0</v>
      </c>
      <c r="AF12" s="54">
        <v>0</v>
      </c>
      <c r="AG12" s="62">
        <v>0</v>
      </c>
      <c r="AH12" s="54">
        <v>0</v>
      </c>
      <c r="AI12" s="54">
        <v>0</v>
      </c>
      <c r="AJ12" s="54">
        <v>0</v>
      </c>
      <c r="AK12" s="62">
        <v>0</v>
      </c>
      <c r="AL12" s="54">
        <v>0</v>
      </c>
      <c r="AM12" s="54">
        <v>0</v>
      </c>
      <c r="AN12" s="54">
        <v>0</v>
      </c>
      <c r="AO12" s="62">
        <v>0</v>
      </c>
      <c r="AP12" s="54">
        <v>0</v>
      </c>
      <c r="AQ12" s="54">
        <v>0</v>
      </c>
      <c r="AR12" s="54">
        <v>0</v>
      </c>
      <c r="AS12" s="54">
        <v>0</v>
      </c>
      <c r="AT12" s="54">
        <v>0</v>
      </c>
      <c r="AU12" s="33"/>
      <c r="AV12" s="33"/>
      <c r="AW12" s="33"/>
      <c r="AX12" s="33"/>
    </row>
    <row r="13" spans="1:50" x14ac:dyDescent="0.3">
      <c r="A13" s="15" t="s">
        <v>10</v>
      </c>
      <c r="B13" s="54">
        <v>0</v>
      </c>
      <c r="C13" s="54">
        <v>0</v>
      </c>
      <c r="D13" s="54">
        <v>0</v>
      </c>
      <c r="E13" s="62">
        <v>0</v>
      </c>
      <c r="F13" s="54">
        <v>0</v>
      </c>
      <c r="G13" s="54">
        <v>0</v>
      </c>
      <c r="H13" s="54">
        <v>0</v>
      </c>
      <c r="I13" s="62">
        <v>0</v>
      </c>
      <c r="J13" s="54">
        <v>0</v>
      </c>
      <c r="K13" s="54">
        <v>0</v>
      </c>
      <c r="L13" s="54">
        <v>0</v>
      </c>
      <c r="M13" s="62">
        <v>0</v>
      </c>
      <c r="N13" s="54">
        <v>0</v>
      </c>
      <c r="O13" s="54">
        <v>0</v>
      </c>
      <c r="P13" s="54">
        <v>0</v>
      </c>
      <c r="Q13" s="62">
        <v>0</v>
      </c>
      <c r="R13" s="54">
        <v>0</v>
      </c>
      <c r="S13" s="54">
        <v>0</v>
      </c>
      <c r="T13" s="54">
        <v>0</v>
      </c>
      <c r="U13" s="62">
        <v>0</v>
      </c>
      <c r="V13" s="54">
        <v>0</v>
      </c>
      <c r="W13" s="54">
        <v>0</v>
      </c>
      <c r="X13" s="54">
        <v>0</v>
      </c>
      <c r="Y13" s="62">
        <v>0</v>
      </c>
      <c r="Z13" s="54">
        <v>0</v>
      </c>
      <c r="AA13" s="54">
        <v>0</v>
      </c>
      <c r="AB13" s="54">
        <v>0</v>
      </c>
      <c r="AC13" s="62">
        <v>0</v>
      </c>
      <c r="AD13" s="54">
        <v>0</v>
      </c>
      <c r="AE13" s="54">
        <v>0</v>
      </c>
      <c r="AF13" s="54">
        <v>0</v>
      </c>
      <c r="AG13" s="62">
        <v>0</v>
      </c>
      <c r="AH13" s="54">
        <v>0</v>
      </c>
      <c r="AI13" s="54">
        <v>0</v>
      </c>
      <c r="AJ13" s="54">
        <v>0</v>
      </c>
      <c r="AK13" s="62">
        <v>0</v>
      </c>
      <c r="AL13" s="54">
        <v>0</v>
      </c>
      <c r="AM13" s="54">
        <v>0</v>
      </c>
      <c r="AN13" s="54">
        <v>0</v>
      </c>
      <c r="AO13" s="62">
        <v>0</v>
      </c>
      <c r="AP13" s="54">
        <v>0</v>
      </c>
      <c r="AQ13" s="54">
        <v>0</v>
      </c>
      <c r="AR13" s="54">
        <v>0</v>
      </c>
      <c r="AS13" s="54">
        <v>0</v>
      </c>
      <c r="AT13" s="54">
        <v>0</v>
      </c>
      <c r="AU13" s="33"/>
      <c r="AV13" s="33"/>
      <c r="AW13" s="33"/>
      <c r="AX13" s="33"/>
    </row>
    <row r="14" spans="1:50" x14ac:dyDescent="0.3">
      <c r="A14" s="15" t="s">
        <v>11</v>
      </c>
      <c r="B14" s="54">
        <v>0</v>
      </c>
      <c r="C14" s="54">
        <v>0</v>
      </c>
      <c r="D14" s="54">
        <v>0</v>
      </c>
      <c r="E14" s="62">
        <v>0</v>
      </c>
      <c r="F14" s="54">
        <v>0</v>
      </c>
      <c r="G14" s="54">
        <v>0</v>
      </c>
      <c r="H14" s="54">
        <v>0</v>
      </c>
      <c r="I14" s="62">
        <v>0</v>
      </c>
      <c r="J14" s="54">
        <v>0</v>
      </c>
      <c r="K14" s="54">
        <v>0</v>
      </c>
      <c r="L14" s="54">
        <v>0</v>
      </c>
      <c r="M14" s="62">
        <v>0</v>
      </c>
      <c r="N14" s="54">
        <v>0</v>
      </c>
      <c r="O14" s="54">
        <v>0</v>
      </c>
      <c r="P14" s="54">
        <v>0</v>
      </c>
      <c r="Q14" s="62">
        <v>0</v>
      </c>
      <c r="R14" s="54">
        <v>0</v>
      </c>
      <c r="S14" s="54">
        <v>0</v>
      </c>
      <c r="T14" s="54">
        <v>0</v>
      </c>
      <c r="U14" s="62">
        <v>0</v>
      </c>
      <c r="V14" s="54">
        <v>0</v>
      </c>
      <c r="W14" s="54">
        <v>0</v>
      </c>
      <c r="X14" s="54">
        <v>0</v>
      </c>
      <c r="Y14" s="62">
        <v>0</v>
      </c>
      <c r="Z14" s="54">
        <v>0</v>
      </c>
      <c r="AA14" s="54">
        <v>0</v>
      </c>
      <c r="AB14" s="54">
        <v>0</v>
      </c>
      <c r="AC14" s="62">
        <v>0</v>
      </c>
      <c r="AD14" s="54">
        <v>0</v>
      </c>
      <c r="AE14" s="54">
        <v>0</v>
      </c>
      <c r="AF14" s="54">
        <v>0</v>
      </c>
      <c r="AG14" s="62">
        <v>0</v>
      </c>
      <c r="AH14" s="54">
        <v>0</v>
      </c>
      <c r="AI14" s="54">
        <v>0</v>
      </c>
      <c r="AJ14" s="54">
        <v>0</v>
      </c>
      <c r="AK14" s="62">
        <v>0</v>
      </c>
      <c r="AL14" s="54">
        <v>0</v>
      </c>
      <c r="AM14" s="54">
        <v>0</v>
      </c>
      <c r="AN14" s="54">
        <v>0</v>
      </c>
      <c r="AO14" s="62">
        <v>0</v>
      </c>
      <c r="AP14" s="54">
        <v>0</v>
      </c>
      <c r="AQ14" s="54">
        <v>0</v>
      </c>
      <c r="AR14" s="54">
        <v>0</v>
      </c>
      <c r="AS14" s="54">
        <v>0</v>
      </c>
      <c r="AT14" s="54">
        <v>0</v>
      </c>
      <c r="AU14" s="33"/>
      <c r="AV14" s="33"/>
      <c r="AW14" s="33"/>
      <c r="AX14" s="33"/>
    </row>
    <row r="15" spans="1:50" x14ac:dyDescent="0.3">
      <c r="A15" s="15" t="s">
        <v>12</v>
      </c>
      <c r="B15" s="54">
        <v>0</v>
      </c>
      <c r="C15" s="54">
        <v>0</v>
      </c>
      <c r="D15" s="54">
        <v>0</v>
      </c>
      <c r="E15" s="62">
        <v>0</v>
      </c>
      <c r="F15" s="54">
        <v>0</v>
      </c>
      <c r="G15" s="54">
        <v>0</v>
      </c>
      <c r="H15" s="54">
        <v>0</v>
      </c>
      <c r="I15" s="62">
        <v>0</v>
      </c>
      <c r="J15" s="54">
        <v>0</v>
      </c>
      <c r="K15" s="54">
        <v>0</v>
      </c>
      <c r="L15" s="54">
        <v>0</v>
      </c>
      <c r="M15" s="62">
        <v>0</v>
      </c>
      <c r="N15" s="54">
        <v>0</v>
      </c>
      <c r="O15" s="54">
        <v>0</v>
      </c>
      <c r="P15" s="54">
        <v>0</v>
      </c>
      <c r="Q15" s="62">
        <v>0</v>
      </c>
      <c r="R15" s="54">
        <v>34190717</v>
      </c>
      <c r="S15" s="54">
        <v>0</v>
      </c>
      <c r="T15" s="54">
        <v>34101991</v>
      </c>
      <c r="U15" s="62">
        <v>88726</v>
      </c>
      <c r="V15" s="54">
        <v>0</v>
      </c>
      <c r="W15" s="54">
        <v>5087039</v>
      </c>
      <c r="X15" s="54">
        <v>5087039</v>
      </c>
      <c r="Y15" s="62">
        <v>0</v>
      </c>
      <c r="Z15" s="54">
        <v>128901</v>
      </c>
      <c r="AA15" s="54">
        <v>0</v>
      </c>
      <c r="AB15" s="54">
        <v>0</v>
      </c>
      <c r="AC15" s="62">
        <v>5511898</v>
      </c>
      <c r="AD15" s="54">
        <v>6764525</v>
      </c>
      <c r="AE15" s="54">
        <v>6701390</v>
      </c>
      <c r="AF15" s="54">
        <v>4829681</v>
      </c>
      <c r="AG15" s="62">
        <v>13560581</v>
      </c>
      <c r="AH15" s="54">
        <v>132000</v>
      </c>
      <c r="AI15" s="54">
        <v>0</v>
      </c>
      <c r="AJ15" s="54">
        <v>0</v>
      </c>
      <c r="AK15" s="62">
        <v>132000</v>
      </c>
      <c r="AL15" s="54">
        <v>156012</v>
      </c>
      <c r="AM15" s="54">
        <v>0</v>
      </c>
      <c r="AN15" s="54">
        <v>0</v>
      </c>
      <c r="AO15" s="62">
        <v>0</v>
      </c>
      <c r="AP15" s="54">
        <v>0</v>
      </c>
      <c r="AQ15" s="54">
        <v>45129908</v>
      </c>
      <c r="AR15" s="54">
        <v>122192652</v>
      </c>
      <c r="AS15" s="54">
        <v>0</v>
      </c>
      <c r="AT15" s="54">
        <v>0</v>
      </c>
      <c r="AU15" s="33"/>
      <c r="AV15" s="33"/>
      <c r="AW15" s="33"/>
      <c r="AX15" s="33"/>
    </row>
    <row r="16" spans="1:50" x14ac:dyDescent="0.3">
      <c r="A16" s="15" t="s">
        <v>13</v>
      </c>
      <c r="B16" s="54">
        <v>0</v>
      </c>
      <c r="C16" s="54">
        <v>0</v>
      </c>
      <c r="D16" s="54">
        <v>0</v>
      </c>
      <c r="E16" s="62">
        <v>0</v>
      </c>
      <c r="F16" s="54">
        <v>0</v>
      </c>
      <c r="G16" s="54">
        <v>0</v>
      </c>
      <c r="H16" s="54">
        <v>0</v>
      </c>
      <c r="I16" s="62">
        <v>0</v>
      </c>
      <c r="J16" s="54">
        <v>0</v>
      </c>
      <c r="K16" s="54">
        <v>0</v>
      </c>
      <c r="L16" s="54">
        <v>0</v>
      </c>
      <c r="M16" s="62">
        <v>0</v>
      </c>
      <c r="N16" s="54">
        <v>0</v>
      </c>
      <c r="O16" s="54">
        <v>0</v>
      </c>
      <c r="P16" s="54">
        <v>0</v>
      </c>
      <c r="Q16" s="62">
        <v>0</v>
      </c>
      <c r="R16" s="54">
        <v>0</v>
      </c>
      <c r="S16" s="54">
        <v>0</v>
      </c>
      <c r="T16" s="54">
        <v>0</v>
      </c>
      <c r="U16" s="62">
        <v>0</v>
      </c>
      <c r="V16" s="54">
        <v>0</v>
      </c>
      <c r="W16" s="54">
        <v>0</v>
      </c>
      <c r="X16" s="54">
        <v>0</v>
      </c>
      <c r="Y16" s="62">
        <v>0</v>
      </c>
      <c r="Z16" s="54">
        <v>0</v>
      </c>
      <c r="AA16" s="54">
        <v>0</v>
      </c>
      <c r="AB16" s="54">
        <v>0</v>
      </c>
      <c r="AC16" s="62">
        <v>0</v>
      </c>
      <c r="AD16" s="54">
        <v>0</v>
      </c>
      <c r="AE16" s="54">
        <v>0</v>
      </c>
      <c r="AF16" s="54">
        <v>0</v>
      </c>
      <c r="AG16" s="62">
        <v>0</v>
      </c>
      <c r="AH16" s="54">
        <v>0</v>
      </c>
      <c r="AI16" s="54">
        <v>0</v>
      </c>
      <c r="AJ16" s="54">
        <v>0</v>
      </c>
      <c r="AK16" s="62">
        <v>0</v>
      </c>
      <c r="AL16" s="54">
        <v>0</v>
      </c>
      <c r="AM16" s="54">
        <v>0</v>
      </c>
      <c r="AN16" s="54">
        <v>0</v>
      </c>
      <c r="AO16" s="62">
        <v>0</v>
      </c>
      <c r="AP16" s="54">
        <v>0</v>
      </c>
      <c r="AQ16" s="54">
        <v>0</v>
      </c>
      <c r="AR16" s="54">
        <v>0</v>
      </c>
      <c r="AS16" s="54">
        <v>0</v>
      </c>
      <c r="AT16" s="54">
        <v>0</v>
      </c>
      <c r="AU16" s="33"/>
      <c r="AV16" s="33"/>
      <c r="AW16" s="33"/>
      <c r="AX16" s="33"/>
    </row>
    <row r="17" spans="1:50" x14ac:dyDescent="0.3">
      <c r="A17" s="15" t="s">
        <v>14</v>
      </c>
      <c r="B17" s="54">
        <v>0</v>
      </c>
      <c r="C17" s="54">
        <v>0</v>
      </c>
      <c r="D17" s="54">
        <v>0</v>
      </c>
      <c r="E17" s="62">
        <v>0</v>
      </c>
      <c r="F17" s="54">
        <v>0</v>
      </c>
      <c r="G17" s="54">
        <v>0</v>
      </c>
      <c r="H17" s="54">
        <v>0</v>
      </c>
      <c r="I17" s="62">
        <v>0</v>
      </c>
      <c r="J17" s="54">
        <v>0</v>
      </c>
      <c r="K17" s="54">
        <v>0</v>
      </c>
      <c r="L17" s="54">
        <v>0</v>
      </c>
      <c r="M17" s="62">
        <v>0</v>
      </c>
      <c r="N17" s="54">
        <v>0</v>
      </c>
      <c r="O17" s="54">
        <v>0</v>
      </c>
      <c r="P17" s="54">
        <v>0</v>
      </c>
      <c r="Q17" s="62">
        <v>0</v>
      </c>
      <c r="R17" s="54">
        <v>0</v>
      </c>
      <c r="S17" s="54">
        <v>0</v>
      </c>
      <c r="T17" s="54">
        <v>0</v>
      </c>
      <c r="U17" s="62">
        <v>0</v>
      </c>
      <c r="V17" s="54">
        <v>0</v>
      </c>
      <c r="W17" s="54">
        <v>0</v>
      </c>
      <c r="X17" s="54">
        <v>0</v>
      </c>
      <c r="Y17" s="62">
        <v>0</v>
      </c>
      <c r="Z17" s="54">
        <v>0</v>
      </c>
      <c r="AA17" s="54">
        <v>0</v>
      </c>
      <c r="AB17" s="54">
        <v>0</v>
      </c>
      <c r="AC17" s="62">
        <v>0</v>
      </c>
      <c r="AD17" s="54">
        <v>0</v>
      </c>
      <c r="AE17" s="54">
        <v>0</v>
      </c>
      <c r="AF17" s="54">
        <v>0</v>
      </c>
      <c r="AG17" s="62">
        <v>0</v>
      </c>
      <c r="AH17" s="54">
        <v>0</v>
      </c>
      <c r="AI17" s="54">
        <v>0</v>
      </c>
      <c r="AJ17" s="54">
        <v>0</v>
      </c>
      <c r="AK17" s="62">
        <v>0</v>
      </c>
      <c r="AL17" s="54">
        <v>0</v>
      </c>
      <c r="AM17" s="54">
        <v>0</v>
      </c>
      <c r="AN17" s="54">
        <v>0</v>
      </c>
      <c r="AO17" s="62">
        <v>0</v>
      </c>
      <c r="AP17" s="54">
        <v>0</v>
      </c>
      <c r="AQ17" s="54">
        <v>0</v>
      </c>
      <c r="AR17" s="54">
        <v>0</v>
      </c>
      <c r="AS17" s="54">
        <v>0</v>
      </c>
      <c r="AT17" s="54">
        <v>0</v>
      </c>
      <c r="AU17" s="33"/>
      <c r="AV17" s="33"/>
      <c r="AW17" s="33"/>
      <c r="AX17" s="33"/>
    </row>
    <row r="18" spans="1:50" x14ac:dyDescent="0.3">
      <c r="A18" s="15" t="s">
        <v>15</v>
      </c>
      <c r="B18" s="54">
        <v>0</v>
      </c>
      <c r="C18" s="54">
        <v>0</v>
      </c>
      <c r="D18" s="54">
        <v>0</v>
      </c>
      <c r="E18" s="62">
        <v>0</v>
      </c>
      <c r="F18" s="54">
        <v>0</v>
      </c>
      <c r="G18" s="54">
        <v>0</v>
      </c>
      <c r="H18" s="54">
        <v>0</v>
      </c>
      <c r="I18" s="62">
        <v>0</v>
      </c>
      <c r="J18" s="54">
        <v>0</v>
      </c>
      <c r="K18" s="54">
        <v>0</v>
      </c>
      <c r="L18" s="54">
        <v>0</v>
      </c>
      <c r="M18" s="62">
        <v>0</v>
      </c>
      <c r="N18" s="54">
        <v>0</v>
      </c>
      <c r="O18" s="54">
        <v>0</v>
      </c>
      <c r="P18" s="54">
        <v>0</v>
      </c>
      <c r="Q18" s="62">
        <v>0</v>
      </c>
      <c r="R18" s="54">
        <v>0</v>
      </c>
      <c r="S18" s="54">
        <v>0</v>
      </c>
      <c r="T18" s="54">
        <v>0</v>
      </c>
      <c r="U18" s="62">
        <v>0</v>
      </c>
      <c r="V18" s="54">
        <v>0</v>
      </c>
      <c r="W18" s="54">
        <v>0</v>
      </c>
      <c r="X18" s="54">
        <v>0</v>
      </c>
      <c r="Y18" s="62">
        <v>0</v>
      </c>
      <c r="Z18" s="54">
        <v>0</v>
      </c>
      <c r="AA18" s="54">
        <v>24844970</v>
      </c>
      <c r="AB18" s="54">
        <v>0</v>
      </c>
      <c r="AC18" s="62">
        <v>0</v>
      </c>
      <c r="AD18" s="54">
        <v>0</v>
      </c>
      <c r="AE18" s="54">
        <v>0</v>
      </c>
      <c r="AF18" s="54">
        <v>0</v>
      </c>
      <c r="AG18" s="62">
        <v>0</v>
      </c>
      <c r="AH18" s="54">
        <v>0</v>
      </c>
      <c r="AI18" s="54">
        <v>0</v>
      </c>
      <c r="AJ18" s="54">
        <v>0</v>
      </c>
      <c r="AK18" s="62">
        <v>0</v>
      </c>
      <c r="AL18" s="54">
        <v>0</v>
      </c>
      <c r="AM18" s="54">
        <v>0</v>
      </c>
      <c r="AN18" s="54">
        <v>0</v>
      </c>
      <c r="AO18" s="62">
        <v>0</v>
      </c>
      <c r="AP18" s="54">
        <v>0</v>
      </c>
      <c r="AQ18" s="54">
        <v>57351743</v>
      </c>
      <c r="AR18" s="54">
        <v>82196713</v>
      </c>
      <c r="AS18" s="54">
        <v>0</v>
      </c>
      <c r="AT18" s="54">
        <v>0</v>
      </c>
      <c r="AU18" s="33"/>
      <c r="AV18" s="33"/>
      <c r="AW18" s="33"/>
      <c r="AX18" s="33"/>
    </row>
    <row r="19" spans="1:50" x14ac:dyDescent="0.3">
      <c r="A19" s="15" t="s">
        <v>16</v>
      </c>
      <c r="B19" s="54">
        <v>0</v>
      </c>
      <c r="C19" s="54">
        <v>0</v>
      </c>
      <c r="D19" s="54">
        <v>0</v>
      </c>
      <c r="E19" s="62">
        <v>0</v>
      </c>
      <c r="F19" s="54">
        <v>0</v>
      </c>
      <c r="G19" s="54">
        <v>0</v>
      </c>
      <c r="H19" s="54">
        <v>0</v>
      </c>
      <c r="I19" s="62">
        <v>0</v>
      </c>
      <c r="J19" s="54">
        <v>0</v>
      </c>
      <c r="K19" s="54">
        <v>0</v>
      </c>
      <c r="L19" s="54">
        <v>0</v>
      </c>
      <c r="M19" s="62">
        <v>0</v>
      </c>
      <c r="N19" s="54">
        <v>0</v>
      </c>
      <c r="O19" s="54">
        <v>0</v>
      </c>
      <c r="P19" s="54">
        <v>0</v>
      </c>
      <c r="Q19" s="62">
        <v>0</v>
      </c>
      <c r="R19" s="54">
        <v>161583</v>
      </c>
      <c r="S19" s="54">
        <v>0</v>
      </c>
      <c r="T19" s="54">
        <v>0</v>
      </c>
      <c r="U19" s="62">
        <v>161583</v>
      </c>
      <c r="V19" s="54">
        <v>285564</v>
      </c>
      <c r="W19" s="54">
        <v>6955466</v>
      </c>
      <c r="X19" s="54">
        <v>6955466</v>
      </c>
      <c r="Y19" s="62">
        <v>0</v>
      </c>
      <c r="Z19" s="54">
        <v>0</v>
      </c>
      <c r="AA19" s="54">
        <v>25389917</v>
      </c>
      <c r="AB19" s="54">
        <v>0</v>
      </c>
      <c r="AC19" s="62">
        <v>0</v>
      </c>
      <c r="AD19" s="54">
        <v>0</v>
      </c>
      <c r="AE19" s="54">
        <v>0</v>
      </c>
      <c r="AF19" s="54">
        <v>0</v>
      </c>
      <c r="AG19" s="62">
        <v>0</v>
      </c>
      <c r="AH19" s="54">
        <v>0</v>
      </c>
      <c r="AI19" s="54">
        <v>0</v>
      </c>
      <c r="AJ19" s="54">
        <v>0</v>
      </c>
      <c r="AK19" s="62">
        <v>0</v>
      </c>
      <c r="AL19" s="54">
        <v>0</v>
      </c>
      <c r="AM19" s="54">
        <v>0</v>
      </c>
      <c r="AN19" s="54">
        <v>0</v>
      </c>
      <c r="AO19" s="62">
        <v>0</v>
      </c>
      <c r="AP19" s="54">
        <v>0</v>
      </c>
      <c r="AQ19" s="54">
        <v>0</v>
      </c>
      <c r="AR19" s="54">
        <v>32792530</v>
      </c>
      <c r="AS19" s="54">
        <v>0</v>
      </c>
      <c r="AT19" s="54">
        <v>0</v>
      </c>
      <c r="AU19" s="33"/>
      <c r="AV19" s="33"/>
      <c r="AW19" s="33"/>
      <c r="AX19" s="33"/>
    </row>
    <row r="20" spans="1:50" x14ac:dyDescent="0.3">
      <c r="A20" s="15" t="s">
        <v>17</v>
      </c>
      <c r="B20" s="54">
        <v>0</v>
      </c>
      <c r="C20" s="54">
        <v>0</v>
      </c>
      <c r="D20" s="54">
        <v>0</v>
      </c>
      <c r="E20" s="62">
        <v>0</v>
      </c>
      <c r="F20" s="54">
        <v>0</v>
      </c>
      <c r="G20" s="54">
        <v>0</v>
      </c>
      <c r="H20" s="54">
        <v>0</v>
      </c>
      <c r="I20" s="62">
        <v>0</v>
      </c>
      <c r="J20" s="54">
        <v>0</v>
      </c>
      <c r="K20" s="54">
        <v>0</v>
      </c>
      <c r="L20" s="54">
        <v>0</v>
      </c>
      <c r="M20" s="62">
        <v>0</v>
      </c>
      <c r="N20" s="54">
        <v>0</v>
      </c>
      <c r="O20" s="54">
        <v>0</v>
      </c>
      <c r="P20" s="54">
        <v>0</v>
      </c>
      <c r="Q20" s="62">
        <v>0</v>
      </c>
      <c r="R20" s="54">
        <v>0</v>
      </c>
      <c r="S20" s="54">
        <v>0</v>
      </c>
      <c r="T20" s="54">
        <v>0</v>
      </c>
      <c r="U20" s="62">
        <v>0</v>
      </c>
      <c r="V20" s="54">
        <v>0</v>
      </c>
      <c r="W20" s="54">
        <v>0</v>
      </c>
      <c r="X20" s="54">
        <v>0</v>
      </c>
      <c r="Y20" s="62">
        <v>0</v>
      </c>
      <c r="Z20" s="54">
        <v>0</v>
      </c>
      <c r="AA20" s="54">
        <v>0</v>
      </c>
      <c r="AB20" s="54">
        <v>0</v>
      </c>
      <c r="AC20" s="62">
        <v>0</v>
      </c>
      <c r="AD20" s="54">
        <v>0</v>
      </c>
      <c r="AE20" s="54">
        <v>0</v>
      </c>
      <c r="AF20" s="54">
        <v>0</v>
      </c>
      <c r="AG20" s="62">
        <v>0</v>
      </c>
      <c r="AH20" s="54">
        <v>0</v>
      </c>
      <c r="AI20" s="54">
        <v>0</v>
      </c>
      <c r="AJ20" s="54">
        <v>0</v>
      </c>
      <c r="AK20" s="62">
        <v>0</v>
      </c>
      <c r="AL20" s="54">
        <v>0</v>
      </c>
      <c r="AM20" s="54">
        <v>0</v>
      </c>
      <c r="AN20" s="54">
        <v>0</v>
      </c>
      <c r="AO20" s="62">
        <v>0</v>
      </c>
      <c r="AP20" s="54">
        <v>0</v>
      </c>
      <c r="AQ20" s="54">
        <v>0</v>
      </c>
      <c r="AR20" s="54">
        <v>0</v>
      </c>
      <c r="AS20" s="54">
        <v>0</v>
      </c>
      <c r="AT20" s="54">
        <v>0</v>
      </c>
      <c r="AU20" s="33"/>
      <c r="AV20" s="33"/>
      <c r="AW20" s="33"/>
      <c r="AX20" s="33"/>
    </row>
    <row r="21" spans="1:50" x14ac:dyDescent="0.3">
      <c r="A21" s="15" t="s">
        <v>18</v>
      </c>
      <c r="B21" s="54">
        <v>0</v>
      </c>
      <c r="C21" s="54">
        <v>0</v>
      </c>
      <c r="D21" s="54">
        <v>0</v>
      </c>
      <c r="E21" s="62">
        <v>0</v>
      </c>
      <c r="F21" s="54">
        <v>0</v>
      </c>
      <c r="G21" s="54">
        <v>0</v>
      </c>
      <c r="H21" s="54">
        <v>0</v>
      </c>
      <c r="I21" s="62">
        <v>0</v>
      </c>
      <c r="J21" s="54">
        <v>0</v>
      </c>
      <c r="K21" s="54">
        <v>0</v>
      </c>
      <c r="L21" s="54">
        <v>0</v>
      </c>
      <c r="M21" s="62">
        <v>0</v>
      </c>
      <c r="N21" s="54">
        <v>0</v>
      </c>
      <c r="O21" s="54">
        <v>0</v>
      </c>
      <c r="P21" s="54">
        <v>0</v>
      </c>
      <c r="Q21" s="62">
        <v>0</v>
      </c>
      <c r="R21" s="54">
        <v>0</v>
      </c>
      <c r="S21" s="54">
        <v>0</v>
      </c>
      <c r="T21" s="54">
        <v>0</v>
      </c>
      <c r="U21" s="62">
        <v>0</v>
      </c>
      <c r="V21" s="54">
        <v>0</v>
      </c>
      <c r="W21" s="54">
        <v>24107775</v>
      </c>
      <c r="X21" s="54">
        <v>24107775</v>
      </c>
      <c r="Y21" s="62">
        <v>0</v>
      </c>
      <c r="Z21" s="54">
        <v>0</v>
      </c>
      <c r="AA21" s="54">
        <v>0</v>
      </c>
      <c r="AB21" s="54">
        <v>0</v>
      </c>
      <c r="AC21" s="62">
        <v>0</v>
      </c>
      <c r="AD21" s="54">
        <v>0</v>
      </c>
      <c r="AE21" s="54">
        <v>0</v>
      </c>
      <c r="AF21" s="54">
        <v>0</v>
      </c>
      <c r="AG21" s="62">
        <v>0</v>
      </c>
      <c r="AH21" s="54">
        <v>0</v>
      </c>
      <c r="AI21" s="54">
        <v>0</v>
      </c>
      <c r="AJ21" s="54">
        <v>0</v>
      </c>
      <c r="AK21" s="62">
        <v>0</v>
      </c>
      <c r="AL21" s="54">
        <v>0</v>
      </c>
      <c r="AM21" s="54">
        <v>226</v>
      </c>
      <c r="AN21" s="54">
        <v>0</v>
      </c>
      <c r="AO21" s="62">
        <v>0</v>
      </c>
      <c r="AP21" s="54">
        <v>226</v>
      </c>
      <c r="AQ21" s="54">
        <v>0</v>
      </c>
      <c r="AR21" s="54">
        <v>24108001</v>
      </c>
      <c r="AS21" s="54">
        <v>0</v>
      </c>
      <c r="AT21" s="54">
        <v>0</v>
      </c>
      <c r="AU21" s="33"/>
      <c r="AV21" s="33"/>
      <c r="AW21" s="33"/>
      <c r="AX21" s="33"/>
    </row>
    <row r="22" spans="1:50" x14ac:dyDescent="0.3">
      <c r="A22" s="15" t="s">
        <v>19</v>
      </c>
      <c r="B22" s="54">
        <v>0</v>
      </c>
      <c r="C22" s="54">
        <v>0</v>
      </c>
      <c r="D22" s="54">
        <v>0</v>
      </c>
      <c r="E22" s="62">
        <v>0</v>
      </c>
      <c r="F22" s="54">
        <v>0</v>
      </c>
      <c r="G22" s="54">
        <v>0</v>
      </c>
      <c r="H22" s="54">
        <v>0</v>
      </c>
      <c r="I22" s="62">
        <v>0</v>
      </c>
      <c r="J22" s="54">
        <v>0</v>
      </c>
      <c r="K22" s="54">
        <v>0</v>
      </c>
      <c r="L22" s="54">
        <v>0</v>
      </c>
      <c r="M22" s="62">
        <v>0</v>
      </c>
      <c r="N22" s="54">
        <v>0</v>
      </c>
      <c r="O22" s="54">
        <v>0</v>
      </c>
      <c r="P22" s="54">
        <v>0</v>
      </c>
      <c r="Q22" s="62">
        <v>0</v>
      </c>
      <c r="R22" s="54">
        <v>0</v>
      </c>
      <c r="S22" s="54">
        <v>0</v>
      </c>
      <c r="T22" s="54">
        <v>0</v>
      </c>
      <c r="U22" s="62">
        <v>0</v>
      </c>
      <c r="V22" s="54">
        <v>0</v>
      </c>
      <c r="W22" s="54">
        <v>0</v>
      </c>
      <c r="X22" s="54">
        <v>0</v>
      </c>
      <c r="Y22" s="62">
        <v>0</v>
      </c>
      <c r="Z22" s="54">
        <v>0</v>
      </c>
      <c r="AA22" s="54">
        <v>0</v>
      </c>
      <c r="AB22" s="54">
        <v>0</v>
      </c>
      <c r="AC22" s="62">
        <v>0</v>
      </c>
      <c r="AD22" s="54">
        <v>0</v>
      </c>
      <c r="AE22" s="54">
        <v>0</v>
      </c>
      <c r="AF22" s="54">
        <v>0</v>
      </c>
      <c r="AG22" s="62">
        <v>0</v>
      </c>
      <c r="AH22" s="54">
        <v>0</v>
      </c>
      <c r="AI22" s="54">
        <v>0</v>
      </c>
      <c r="AJ22" s="54">
        <v>0</v>
      </c>
      <c r="AK22" s="62">
        <v>0</v>
      </c>
      <c r="AL22" s="54">
        <v>0</v>
      </c>
      <c r="AM22" s="54">
        <v>0</v>
      </c>
      <c r="AN22" s="54">
        <v>0</v>
      </c>
      <c r="AO22" s="62">
        <v>0</v>
      </c>
      <c r="AP22" s="54">
        <v>0</v>
      </c>
      <c r="AQ22" s="54">
        <v>0</v>
      </c>
      <c r="AR22" s="54">
        <v>0</v>
      </c>
      <c r="AS22" s="54">
        <v>0</v>
      </c>
      <c r="AT22" s="54">
        <v>0</v>
      </c>
      <c r="AU22" s="33"/>
      <c r="AV22" s="33"/>
      <c r="AW22" s="33"/>
      <c r="AX22" s="33"/>
    </row>
    <row r="23" spans="1:50" s="136" customFormat="1" x14ac:dyDescent="0.3">
      <c r="A23" s="102" t="s">
        <v>20</v>
      </c>
      <c r="B23" s="54">
        <v>0</v>
      </c>
      <c r="C23" s="54">
        <v>0</v>
      </c>
      <c r="D23" s="54">
        <v>0</v>
      </c>
      <c r="E23" s="54">
        <v>0</v>
      </c>
      <c r="F23" s="54">
        <v>0</v>
      </c>
      <c r="G23" s="54">
        <v>13356622</v>
      </c>
      <c r="H23" s="54">
        <v>13356622</v>
      </c>
      <c r="I23" s="54">
        <v>0</v>
      </c>
      <c r="J23" s="54">
        <v>0</v>
      </c>
      <c r="K23" s="54">
        <v>0</v>
      </c>
      <c r="L23" s="54">
        <v>0</v>
      </c>
      <c r="M23" s="54">
        <v>0</v>
      </c>
      <c r="N23" s="54">
        <v>0</v>
      </c>
      <c r="O23" s="54">
        <v>0</v>
      </c>
      <c r="P23" s="54">
        <v>0</v>
      </c>
      <c r="Q23" s="54">
        <v>0</v>
      </c>
      <c r="R23" s="54">
        <v>461088</v>
      </c>
      <c r="S23" s="54">
        <v>0</v>
      </c>
      <c r="T23" s="54">
        <v>461088</v>
      </c>
      <c r="U23" s="54">
        <v>0</v>
      </c>
      <c r="V23" s="54">
        <v>0</v>
      </c>
      <c r="W23" s="54">
        <v>0</v>
      </c>
      <c r="X23" s="54">
        <v>0</v>
      </c>
      <c r="Y23" s="54">
        <v>0</v>
      </c>
      <c r="Z23" s="54">
        <v>0</v>
      </c>
      <c r="AA23" s="54">
        <v>0</v>
      </c>
      <c r="AB23" s="54">
        <v>539378</v>
      </c>
      <c r="AC23" s="54">
        <v>3601610</v>
      </c>
      <c r="AD23" s="54">
        <v>0</v>
      </c>
      <c r="AE23" s="54">
        <v>5162268</v>
      </c>
      <c r="AF23" s="54">
        <v>0</v>
      </c>
      <c r="AG23" s="54">
        <v>0</v>
      </c>
      <c r="AH23" s="54">
        <v>3675334</v>
      </c>
      <c r="AI23" s="54">
        <v>0</v>
      </c>
      <c r="AJ23" s="54">
        <v>0</v>
      </c>
      <c r="AK23" s="54">
        <v>3675334</v>
      </c>
      <c r="AL23" s="54">
        <v>0</v>
      </c>
      <c r="AM23" s="54">
        <v>1264968</v>
      </c>
      <c r="AN23" s="54">
        <v>1264968</v>
      </c>
      <c r="AO23" s="54">
        <v>0</v>
      </c>
      <c r="AP23" s="54">
        <v>0</v>
      </c>
      <c r="AQ23" s="54">
        <v>0</v>
      </c>
      <c r="AR23" s="54">
        <v>28061268</v>
      </c>
      <c r="AS23" s="54">
        <v>0</v>
      </c>
      <c r="AT23" s="54">
        <v>0</v>
      </c>
      <c r="AU23" s="33"/>
      <c r="AV23" s="33"/>
      <c r="AW23" s="33"/>
      <c r="AX23" s="33"/>
    </row>
    <row r="24" spans="1:50" x14ac:dyDescent="0.3">
      <c r="A24" s="15" t="s">
        <v>21</v>
      </c>
      <c r="B24" s="54">
        <v>0</v>
      </c>
      <c r="C24" s="54">
        <v>0</v>
      </c>
      <c r="D24" s="54">
        <v>0</v>
      </c>
      <c r="E24" s="62">
        <v>0</v>
      </c>
      <c r="F24" s="54">
        <v>0</v>
      </c>
      <c r="G24" s="54">
        <v>81340</v>
      </c>
      <c r="H24" s="54">
        <v>81340</v>
      </c>
      <c r="I24" s="62">
        <v>0</v>
      </c>
      <c r="J24" s="54">
        <v>0</v>
      </c>
      <c r="K24" s="54">
        <v>0</v>
      </c>
      <c r="L24" s="54">
        <v>0</v>
      </c>
      <c r="M24" s="62">
        <v>0</v>
      </c>
      <c r="N24" s="54">
        <v>0</v>
      </c>
      <c r="O24" s="54">
        <v>0</v>
      </c>
      <c r="P24" s="54">
        <v>0</v>
      </c>
      <c r="Q24" s="62">
        <v>0</v>
      </c>
      <c r="R24" s="54">
        <v>0</v>
      </c>
      <c r="S24" s="54">
        <v>0</v>
      </c>
      <c r="T24" s="54">
        <v>0</v>
      </c>
      <c r="U24" s="62">
        <v>0</v>
      </c>
      <c r="V24" s="54">
        <v>0</v>
      </c>
      <c r="W24" s="54">
        <v>0</v>
      </c>
      <c r="X24" s="54">
        <v>0</v>
      </c>
      <c r="Y24" s="62">
        <v>0</v>
      </c>
      <c r="Z24" s="54">
        <v>0</v>
      </c>
      <c r="AA24" s="54">
        <v>0</v>
      </c>
      <c r="AB24" s="54">
        <v>0</v>
      </c>
      <c r="AC24" s="62">
        <v>0</v>
      </c>
      <c r="AD24" s="54">
        <v>0</v>
      </c>
      <c r="AE24" s="54">
        <v>0</v>
      </c>
      <c r="AF24" s="54">
        <v>0</v>
      </c>
      <c r="AG24" s="62">
        <v>0</v>
      </c>
      <c r="AH24" s="54">
        <v>0</v>
      </c>
      <c r="AI24" s="54">
        <v>0</v>
      </c>
      <c r="AJ24" s="54">
        <v>0</v>
      </c>
      <c r="AK24" s="62">
        <v>0</v>
      </c>
      <c r="AL24" s="54">
        <v>0</v>
      </c>
      <c r="AM24" s="54">
        <v>0</v>
      </c>
      <c r="AN24" s="54">
        <v>0</v>
      </c>
      <c r="AO24" s="62">
        <v>0</v>
      </c>
      <c r="AP24" s="54">
        <v>0</v>
      </c>
      <c r="AQ24" s="54">
        <v>0</v>
      </c>
      <c r="AR24" s="54">
        <v>81340</v>
      </c>
      <c r="AS24" s="54">
        <v>0</v>
      </c>
      <c r="AT24" s="54">
        <v>0</v>
      </c>
      <c r="AU24" s="33"/>
      <c r="AV24" s="33"/>
      <c r="AW24" s="33"/>
      <c r="AX24" s="33"/>
    </row>
    <row r="25" spans="1:50" x14ac:dyDescent="0.3">
      <c r="A25" s="15" t="s">
        <v>22</v>
      </c>
      <c r="B25" s="54">
        <v>0</v>
      </c>
      <c r="C25" s="54">
        <v>0</v>
      </c>
      <c r="D25" s="54">
        <v>0</v>
      </c>
      <c r="E25" s="62">
        <v>0</v>
      </c>
      <c r="F25" s="54">
        <v>0</v>
      </c>
      <c r="G25" s="54">
        <v>192772</v>
      </c>
      <c r="H25" s="54">
        <v>192772</v>
      </c>
      <c r="I25" s="62">
        <v>0</v>
      </c>
      <c r="J25" s="54">
        <v>0</v>
      </c>
      <c r="K25" s="54">
        <v>0</v>
      </c>
      <c r="L25" s="54">
        <v>0</v>
      </c>
      <c r="M25" s="62">
        <v>0</v>
      </c>
      <c r="N25" s="54">
        <v>0</v>
      </c>
      <c r="O25" s="54">
        <v>0</v>
      </c>
      <c r="P25" s="54">
        <v>0</v>
      </c>
      <c r="Q25" s="62">
        <v>0</v>
      </c>
      <c r="R25" s="54">
        <v>0</v>
      </c>
      <c r="S25" s="54">
        <v>0</v>
      </c>
      <c r="T25" s="54">
        <v>0</v>
      </c>
      <c r="U25" s="62">
        <v>0</v>
      </c>
      <c r="V25" s="54">
        <v>0</v>
      </c>
      <c r="W25" s="54">
        <v>0</v>
      </c>
      <c r="X25" s="54">
        <v>0</v>
      </c>
      <c r="Y25" s="62">
        <v>0</v>
      </c>
      <c r="Z25" s="54">
        <v>0</v>
      </c>
      <c r="AA25" s="54">
        <v>0</v>
      </c>
      <c r="AB25" s="54">
        <v>0</v>
      </c>
      <c r="AC25" s="62">
        <v>0</v>
      </c>
      <c r="AD25" s="54">
        <v>0</v>
      </c>
      <c r="AE25" s="54">
        <v>0</v>
      </c>
      <c r="AF25" s="54">
        <v>0</v>
      </c>
      <c r="AG25" s="62">
        <v>0</v>
      </c>
      <c r="AH25" s="54">
        <v>0</v>
      </c>
      <c r="AI25" s="54">
        <v>0</v>
      </c>
      <c r="AJ25" s="54">
        <v>0</v>
      </c>
      <c r="AK25" s="62">
        <v>0</v>
      </c>
      <c r="AL25" s="54">
        <v>0</v>
      </c>
      <c r="AM25" s="54">
        <v>0</v>
      </c>
      <c r="AN25" s="54">
        <v>0</v>
      </c>
      <c r="AO25" s="62">
        <v>0</v>
      </c>
      <c r="AP25" s="54">
        <v>0</v>
      </c>
      <c r="AQ25" s="54">
        <v>0</v>
      </c>
      <c r="AR25" s="54">
        <v>192772</v>
      </c>
      <c r="AS25" s="54">
        <v>0</v>
      </c>
      <c r="AT25" s="54">
        <v>0</v>
      </c>
      <c r="AU25" s="33"/>
      <c r="AV25" s="33"/>
      <c r="AW25" s="33"/>
      <c r="AX25" s="33"/>
    </row>
    <row r="26" spans="1:50" x14ac:dyDescent="0.3">
      <c r="A26" s="15" t="s">
        <v>23</v>
      </c>
      <c r="B26" s="54">
        <v>0</v>
      </c>
      <c r="C26" s="54">
        <v>0</v>
      </c>
      <c r="D26" s="54">
        <v>0</v>
      </c>
      <c r="E26" s="62">
        <v>0</v>
      </c>
      <c r="F26" s="54">
        <v>0</v>
      </c>
      <c r="G26" s="54">
        <v>0</v>
      </c>
      <c r="H26" s="54">
        <v>0</v>
      </c>
      <c r="I26" s="62">
        <v>0</v>
      </c>
      <c r="J26" s="54">
        <v>0</v>
      </c>
      <c r="K26" s="54">
        <v>0</v>
      </c>
      <c r="L26" s="54">
        <v>0</v>
      </c>
      <c r="M26" s="62">
        <v>0</v>
      </c>
      <c r="N26" s="54">
        <v>0</v>
      </c>
      <c r="O26" s="54">
        <v>0</v>
      </c>
      <c r="P26" s="54">
        <v>0</v>
      </c>
      <c r="Q26" s="62">
        <v>0</v>
      </c>
      <c r="R26" s="54">
        <v>0</v>
      </c>
      <c r="S26" s="54">
        <v>0</v>
      </c>
      <c r="T26" s="54">
        <v>0</v>
      </c>
      <c r="U26" s="62">
        <v>0</v>
      </c>
      <c r="V26" s="54">
        <v>0</v>
      </c>
      <c r="W26" s="54">
        <v>0</v>
      </c>
      <c r="X26" s="54">
        <v>0</v>
      </c>
      <c r="Y26" s="62">
        <v>0</v>
      </c>
      <c r="Z26" s="54">
        <v>0</v>
      </c>
      <c r="AA26" s="54">
        <v>0</v>
      </c>
      <c r="AB26" s="54">
        <v>0</v>
      </c>
      <c r="AC26" s="62">
        <v>0</v>
      </c>
      <c r="AD26" s="54">
        <v>0</v>
      </c>
      <c r="AE26" s="54">
        <v>0</v>
      </c>
      <c r="AF26" s="54">
        <v>0</v>
      </c>
      <c r="AG26" s="62">
        <v>0</v>
      </c>
      <c r="AH26" s="54">
        <v>0</v>
      </c>
      <c r="AI26" s="54">
        <v>0</v>
      </c>
      <c r="AJ26" s="54">
        <v>0</v>
      </c>
      <c r="AK26" s="62">
        <v>0</v>
      </c>
      <c r="AL26" s="54">
        <v>0</v>
      </c>
      <c r="AM26" s="54">
        <v>0</v>
      </c>
      <c r="AN26" s="54">
        <v>0</v>
      </c>
      <c r="AO26" s="62">
        <v>0</v>
      </c>
      <c r="AP26" s="54">
        <v>0</v>
      </c>
      <c r="AQ26" s="54">
        <v>0</v>
      </c>
      <c r="AR26" s="54">
        <v>0</v>
      </c>
      <c r="AS26" s="54">
        <v>0</v>
      </c>
      <c r="AT26" s="54">
        <v>0</v>
      </c>
      <c r="AU26" s="33"/>
      <c r="AV26" s="33"/>
      <c r="AW26" s="33"/>
      <c r="AX26" s="33"/>
    </row>
    <row r="27" spans="1:50" x14ac:dyDescent="0.3">
      <c r="A27" s="15" t="s">
        <v>24</v>
      </c>
      <c r="B27" s="54">
        <v>0</v>
      </c>
      <c r="C27" s="54">
        <v>0</v>
      </c>
      <c r="D27" s="54">
        <v>0</v>
      </c>
      <c r="E27" s="62">
        <v>0</v>
      </c>
      <c r="F27" s="54">
        <v>0</v>
      </c>
      <c r="G27" s="54">
        <v>0</v>
      </c>
      <c r="H27" s="54">
        <v>0</v>
      </c>
      <c r="I27" s="62">
        <v>0</v>
      </c>
      <c r="J27" s="54">
        <v>0</v>
      </c>
      <c r="K27" s="54">
        <v>0</v>
      </c>
      <c r="L27" s="54">
        <v>0</v>
      </c>
      <c r="M27" s="62">
        <v>0</v>
      </c>
      <c r="N27" s="54">
        <v>0</v>
      </c>
      <c r="O27" s="54">
        <v>0</v>
      </c>
      <c r="P27" s="54">
        <v>0</v>
      </c>
      <c r="Q27" s="62">
        <v>0</v>
      </c>
      <c r="R27" s="54">
        <v>0</v>
      </c>
      <c r="S27" s="54">
        <v>0</v>
      </c>
      <c r="T27" s="54">
        <v>0</v>
      </c>
      <c r="U27" s="62">
        <v>0</v>
      </c>
      <c r="V27" s="54">
        <v>0</v>
      </c>
      <c r="W27" s="54">
        <v>0</v>
      </c>
      <c r="X27" s="54">
        <v>0</v>
      </c>
      <c r="Y27" s="62">
        <v>0</v>
      </c>
      <c r="Z27" s="54">
        <v>0</v>
      </c>
      <c r="AA27" s="54">
        <v>0</v>
      </c>
      <c r="AB27" s="54">
        <v>0</v>
      </c>
      <c r="AC27" s="62">
        <v>0</v>
      </c>
      <c r="AD27" s="54">
        <v>0</v>
      </c>
      <c r="AE27" s="54">
        <v>0</v>
      </c>
      <c r="AF27" s="54">
        <v>0</v>
      </c>
      <c r="AG27" s="62">
        <v>0</v>
      </c>
      <c r="AH27" s="54">
        <v>0</v>
      </c>
      <c r="AI27" s="54">
        <v>0</v>
      </c>
      <c r="AJ27" s="54">
        <v>0</v>
      </c>
      <c r="AK27" s="62">
        <v>0</v>
      </c>
      <c r="AL27" s="54">
        <v>0</v>
      </c>
      <c r="AM27" s="54">
        <v>0</v>
      </c>
      <c r="AN27" s="54">
        <v>0</v>
      </c>
      <c r="AO27" s="62">
        <v>0</v>
      </c>
      <c r="AP27" s="54">
        <v>0</v>
      </c>
      <c r="AQ27" s="54">
        <v>0</v>
      </c>
      <c r="AR27" s="54">
        <v>0</v>
      </c>
      <c r="AS27" s="54">
        <v>0</v>
      </c>
      <c r="AT27" s="54">
        <v>0</v>
      </c>
      <c r="AU27" s="33"/>
      <c r="AV27" s="33"/>
      <c r="AW27" s="33"/>
      <c r="AX27" s="33"/>
    </row>
    <row r="28" spans="1:50" x14ac:dyDescent="0.3">
      <c r="A28" s="15" t="s">
        <v>25</v>
      </c>
      <c r="B28" s="54">
        <v>0</v>
      </c>
      <c r="C28" s="54">
        <v>0</v>
      </c>
      <c r="D28" s="54">
        <v>0</v>
      </c>
      <c r="E28" s="62">
        <v>0</v>
      </c>
      <c r="F28" s="54">
        <v>0</v>
      </c>
      <c r="G28" s="54">
        <v>0</v>
      </c>
      <c r="H28" s="54">
        <v>0</v>
      </c>
      <c r="I28" s="62">
        <v>0</v>
      </c>
      <c r="J28" s="54">
        <v>0</v>
      </c>
      <c r="K28" s="54">
        <v>0</v>
      </c>
      <c r="L28" s="54">
        <v>0</v>
      </c>
      <c r="M28" s="62">
        <v>0</v>
      </c>
      <c r="N28" s="54">
        <v>0</v>
      </c>
      <c r="O28" s="54">
        <v>0</v>
      </c>
      <c r="P28" s="54">
        <v>0</v>
      </c>
      <c r="Q28" s="62">
        <v>0</v>
      </c>
      <c r="R28" s="54">
        <v>0</v>
      </c>
      <c r="S28" s="54">
        <v>0</v>
      </c>
      <c r="T28" s="54">
        <v>0</v>
      </c>
      <c r="U28" s="62">
        <v>0</v>
      </c>
      <c r="V28" s="54">
        <v>0</v>
      </c>
      <c r="W28" s="54">
        <v>0</v>
      </c>
      <c r="X28" s="54">
        <v>0</v>
      </c>
      <c r="Y28" s="62">
        <v>0</v>
      </c>
      <c r="Z28" s="54">
        <v>0</v>
      </c>
      <c r="AA28" s="54">
        <v>0</v>
      </c>
      <c r="AB28" s="54">
        <v>0</v>
      </c>
      <c r="AC28" s="62">
        <v>0</v>
      </c>
      <c r="AD28" s="54">
        <v>0</v>
      </c>
      <c r="AE28" s="54">
        <v>0</v>
      </c>
      <c r="AF28" s="54">
        <v>0</v>
      </c>
      <c r="AG28" s="62">
        <v>0</v>
      </c>
      <c r="AH28" s="54">
        <v>0</v>
      </c>
      <c r="AI28" s="54">
        <v>0</v>
      </c>
      <c r="AJ28" s="54">
        <v>0</v>
      </c>
      <c r="AK28" s="62">
        <v>0</v>
      </c>
      <c r="AL28" s="54">
        <v>0</v>
      </c>
      <c r="AM28" s="54">
        <v>0</v>
      </c>
      <c r="AN28" s="54">
        <v>0</v>
      </c>
      <c r="AO28" s="62">
        <v>0</v>
      </c>
      <c r="AP28" s="54">
        <v>0</v>
      </c>
      <c r="AQ28" s="54">
        <v>0</v>
      </c>
      <c r="AR28" s="54">
        <v>0</v>
      </c>
      <c r="AS28" s="54">
        <v>0</v>
      </c>
      <c r="AT28" s="54">
        <v>0</v>
      </c>
      <c r="AU28" s="33"/>
      <c r="AV28" s="33"/>
      <c r="AW28" s="33"/>
      <c r="AX28" s="33"/>
    </row>
    <row r="29" spans="1:50" x14ac:dyDescent="0.3">
      <c r="A29" s="15" t="s">
        <v>26</v>
      </c>
      <c r="B29" s="54">
        <v>0</v>
      </c>
      <c r="C29" s="54">
        <v>0</v>
      </c>
      <c r="D29" s="54">
        <v>0</v>
      </c>
      <c r="E29" s="62">
        <v>0</v>
      </c>
      <c r="F29" s="54">
        <v>0</v>
      </c>
      <c r="G29" s="54">
        <v>0</v>
      </c>
      <c r="H29" s="54">
        <v>0</v>
      </c>
      <c r="I29" s="62">
        <v>0</v>
      </c>
      <c r="J29" s="54">
        <v>0</v>
      </c>
      <c r="K29" s="54">
        <v>0</v>
      </c>
      <c r="L29" s="54">
        <v>0</v>
      </c>
      <c r="M29" s="62">
        <v>0</v>
      </c>
      <c r="N29" s="54">
        <v>0</v>
      </c>
      <c r="O29" s="54">
        <v>0</v>
      </c>
      <c r="P29" s="54">
        <v>0</v>
      </c>
      <c r="Q29" s="62">
        <v>0</v>
      </c>
      <c r="R29" s="54">
        <v>0</v>
      </c>
      <c r="S29" s="54">
        <v>0</v>
      </c>
      <c r="T29" s="54">
        <v>0</v>
      </c>
      <c r="U29" s="62">
        <v>0</v>
      </c>
      <c r="V29" s="54">
        <v>0</v>
      </c>
      <c r="W29" s="54">
        <v>0</v>
      </c>
      <c r="X29" s="54">
        <v>0</v>
      </c>
      <c r="Y29" s="62">
        <v>0</v>
      </c>
      <c r="Z29" s="54">
        <v>0</v>
      </c>
      <c r="AA29" s="54">
        <v>0</v>
      </c>
      <c r="AB29" s="54">
        <v>0</v>
      </c>
      <c r="AC29" s="62">
        <v>0</v>
      </c>
      <c r="AD29" s="54">
        <v>0</v>
      </c>
      <c r="AE29" s="54">
        <v>0</v>
      </c>
      <c r="AF29" s="54">
        <v>0</v>
      </c>
      <c r="AG29" s="62">
        <v>0</v>
      </c>
      <c r="AH29" s="54">
        <v>0</v>
      </c>
      <c r="AI29" s="54">
        <v>0</v>
      </c>
      <c r="AJ29" s="54">
        <v>0</v>
      </c>
      <c r="AK29" s="62">
        <v>0</v>
      </c>
      <c r="AL29" s="54">
        <v>0</v>
      </c>
      <c r="AM29" s="54">
        <v>0</v>
      </c>
      <c r="AN29" s="54">
        <v>0</v>
      </c>
      <c r="AO29" s="62">
        <v>0</v>
      </c>
      <c r="AP29" s="54">
        <v>0</v>
      </c>
      <c r="AQ29" s="54">
        <v>0</v>
      </c>
      <c r="AR29" s="54">
        <v>0</v>
      </c>
      <c r="AS29" s="54">
        <v>0</v>
      </c>
      <c r="AT29" s="54">
        <v>0</v>
      </c>
      <c r="AU29" s="33"/>
      <c r="AV29" s="33"/>
      <c r="AW29" s="33"/>
      <c r="AX29" s="33"/>
    </row>
    <row r="30" spans="1:50" x14ac:dyDescent="0.3">
      <c r="A30" s="15" t="s">
        <v>27</v>
      </c>
      <c r="B30" s="54">
        <v>0</v>
      </c>
      <c r="C30" s="54">
        <v>0</v>
      </c>
      <c r="D30" s="54">
        <v>0</v>
      </c>
      <c r="E30" s="62">
        <v>0</v>
      </c>
      <c r="F30" s="54">
        <v>0</v>
      </c>
      <c r="G30" s="54">
        <v>0</v>
      </c>
      <c r="H30" s="54">
        <v>0</v>
      </c>
      <c r="I30" s="62">
        <v>0</v>
      </c>
      <c r="J30" s="54">
        <v>0</v>
      </c>
      <c r="K30" s="54">
        <v>0</v>
      </c>
      <c r="L30" s="54">
        <v>0</v>
      </c>
      <c r="M30" s="62">
        <v>0</v>
      </c>
      <c r="N30" s="54">
        <v>0</v>
      </c>
      <c r="O30" s="54">
        <v>0</v>
      </c>
      <c r="P30" s="54">
        <v>0</v>
      </c>
      <c r="Q30" s="62">
        <v>0</v>
      </c>
      <c r="R30" s="54">
        <v>0</v>
      </c>
      <c r="S30" s="54">
        <v>0</v>
      </c>
      <c r="T30" s="54">
        <v>0</v>
      </c>
      <c r="U30" s="62">
        <v>0</v>
      </c>
      <c r="V30" s="54">
        <v>0</v>
      </c>
      <c r="W30" s="54">
        <v>0</v>
      </c>
      <c r="X30" s="54">
        <v>0</v>
      </c>
      <c r="Y30" s="62">
        <v>0</v>
      </c>
      <c r="Z30" s="54">
        <v>0</v>
      </c>
      <c r="AA30" s="54">
        <v>0</v>
      </c>
      <c r="AB30" s="54">
        <v>0</v>
      </c>
      <c r="AC30" s="62">
        <v>0</v>
      </c>
      <c r="AD30" s="54">
        <v>0</v>
      </c>
      <c r="AE30" s="54">
        <v>0</v>
      </c>
      <c r="AF30" s="54">
        <v>0</v>
      </c>
      <c r="AG30" s="62">
        <v>0</v>
      </c>
      <c r="AH30" s="54">
        <v>0</v>
      </c>
      <c r="AI30" s="54">
        <v>0</v>
      </c>
      <c r="AJ30" s="54">
        <v>0</v>
      </c>
      <c r="AK30" s="62">
        <v>0</v>
      </c>
      <c r="AL30" s="54">
        <v>0</v>
      </c>
      <c r="AM30" s="54">
        <v>0</v>
      </c>
      <c r="AN30" s="54">
        <v>0</v>
      </c>
      <c r="AO30" s="62">
        <v>0</v>
      </c>
      <c r="AP30" s="54">
        <v>0</v>
      </c>
      <c r="AQ30" s="54">
        <v>0</v>
      </c>
      <c r="AR30" s="54">
        <v>0</v>
      </c>
      <c r="AS30" s="54">
        <v>0</v>
      </c>
      <c r="AT30" s="54">
        <v>0</v>
      </c>
      <c r="AU30" s="33"/>
      <c r="AV30" s="33"/>
      <c r="AW30" s="33"/>
      <c r="AX30" s="33"/>
    </row>
    <row r="31" spans="1:50" x14ac:dyDescent="0.3">
      <c r="A31" s="15" t="s">
        <v>28</v>
      </c>
      <c r="B31" s="54">
        <v>0</v>
      </c>
      <c r="C31" s="54">
        <v>0</v>
      </c>
      <c r="D31" s="54">
        <v>0</v>
      </c>
      <c r="E31" s="62">
        <v>0</v>
      </c>
      <c r="F31" s="54">
        <v>0</v>
      </c>
      <c r="G31" s="54">
        <v>2086945</v>
      </c>
      <c r="H31" s="54">
        <v>2086945</v>
      </c>
      <c r="I31" s="62">
        <v>0</v>
      </c>
      <c r="J31" s="54">
        <v>0</v>
      </c>
      <c r="K31" s="54">
        <v>0</v>
      </c>
      <c r="L31" s="54">
        <v>0</v>
      </c>
      <c r="M31" s="62">
        <v>0</v>
      </c>
      <c r="N31" s="54">
        <v>0</v>
      </c>
      <c r="O31" s="54">
        <v>0</v>
      </c>
      <c r="P31" s="54">
        <v>0</v>
      </c>
      <c r="Q31" s="62">
        <v>0</v>
      </c>
      <c r="R31" s="54">
        <v>228</v>
      </c>
      <c r="S31" s="54">
        <v>0</v>
      </c>
      <c r="T31" s="54">
        <v>0</v>
      </c>
      <c r="U31" s="62">
        <v>228</v>
      </c>
      <c r="V31" s="54">
        <v>0</v>
      </c>
      <c r="W31" s="54">
        <v>0</v>
      </c>
      <c r="X31" s="54">
        <v>0</v>
      </c>
      <c r="Y31" s="62">
        <v>0</v>
      </c>
      <c r="Z31" s="54">
        <v>0</v>
      </c>
      <c r="AA31" s="54">
        <v>29018861</v>
      </c>
      <c r="AB31" s="54">
        <v>3453140</v>
      </c>
      <c r="AC31" s="62">
        <v>0</v>
      </c>
      <c r="AD31" s="54">
        <v>0</v>
      </c>
      <c r="AE31" s="54">
        <v>365093</v>
      </c>
      <c r="AF31" s="54">
        <v>0</v>
      </c>
      <c r="AG31" s="62">
        <v>0</v>
      </c>
      <c r="AH31" s="54">
        <v>0</v>
      </c>
      <c r="AI31" s="54">
        <v>0</v>
      </c>
      <c r="AJ31" s="54">
        <v>0</v>
      </c>
      <c r="AK31" s="62">
        <v>0</v>
      </c>
      <c r="AL31" s="54">
        <v>0</v>
      </c>
      <c r="AM31" s="54">
        <v>0</v>
      </c>
      <c r="AN31" s="54">
        <v>0</v>
      </c>
      <c r="AO31" s="62">
        <v>0</v>
      </c>
      <c r="AP31" s="54">
        <v>0</v>
      </c>
      <c r="AQ31" s="54">
        <v>0</v>
      </c>
      <c r="AR31" s="54">
        <v>34924267</v>
      </c>
      <c r="AS31" s="54">
        <v>0</v>
      </c>
      <c r="AT31" s="54">
        <v>0</v>
      </c>
      <c r="AU31" s="33"/>
      <c r="AV31" s="33"/>
      <c r="AW31" s="33"/>
      <c r="AX31" s="33"/>
    </row>
    <row r="32" spans="1:50" x14ac:dyDescent="0.3">
      <c r="A32" s="15" t="s">
        <v>29</v>
      </c>
      <c r="B32" s="54">
        <v>0</v>
      </c>
      <c r="C32" s="54">
        <v>0</v>
      </c>
      <c r="D32" s="54">
        <v>0</v>
      </c>
      <c r="E32" s="62">
        <v>0</v>
      </c>
      <c r="F32" s="54">
        <v>0</v>
      </c>
      <c r="G32" s="54">
        <v>0</v>
      </c>
      <c r="H32" s="54">
        <v>0</v>
      </c>
      <c r="I32" s="62">
        <v>0</v>
      </c>
      <c r="J32" s="54">
        <v>0</v>
      </c>
      <c r="K32" s="54">
        <v>0</v>
      </c>
      <c r="L32" s="54">
        <v>0</v>
      </c>
      <c r="M32" s="62">
        <v>0</v>
      </c>
      <c r="N32" s="54">
        <v>0</v>
      </c>
      <c r="O32" s="54">
        <v>0</v>
      </c>
      <c r="P32" s="54">
        <v>0</v>
      </c>
      <c r="Q32" s="62">
        <v>0</v>
      </c>
      <c r="R32" s="54">
        <v>53019</v>
      </c>
      <c r="S32" s="54">
        <v>0</v>
      </c>
      <c r="T32" s="54">
        <v>53019</v>
      </c>
      <c r="U32" s="62">
        <v>0</v>
      </c>
      <c r="V32" s="54">
        <v>242145</v>
      </c>
      <c r="W32" s="54">
        <v>10676798</v>
      </c>
      <c r="X32" s="54">
        <v>10676798</v>
      </c>
      <c r="Y32" s="62">
        <v>0</v>
      </c>
      <c r="Z32" s="54">
        <v>5714</v>
      </c>
      <c r="AA32" s="54">
        <v>0</v>
      </c>
      <c r="AB32" s="54">
        <v>0</v>
      </c>
      <c r="AC32" s="62">
        <v>4787542</v>
      </c>
      <c r="AD32" s="54">
        <v>743447</v>
      </c>
      <c r="AE32" s="54">
        <v>1740887</v>
      </c>
      <c r="AF32" s="54">
        <v>54446</v>
      </c>
      <c r="AG32" s="62">
        <v>3511</v>
      </c>
      <c r="AH32" s="54">
        <v>20711464</v>
      </c>
      <c r="AI32" s="54">
        <v>14979</v>
      </c>
      <c r="AJ32" s="54">
        <v>0</v>
      </c>
      <c r="AK32" s="62">
        <v>20696485</v>
      </c>
      <c r="AL32" s="54">
        <v>882491</v>
      </c>
      <c r="AM32" s="54">
        <v>0</v>
      </c>
      <c r="AN32" s="54">
        <v>0</v>
      </c>
      <c r="AO32" s="62">
        <v>0</v>
      </c>
      <c r="AP32" s="54">
        <v>0</v>
      </c>
      <c r="AQ32" s="54">
        <v>0</v>
      </c>
      <c r="AR32" s="54">
        <v>39901464</v>
      </c>
      <c r="AS32" s="54">
        <v>0</v>
      </c>
      <c r="AT32" s="54">
        <v>0</v>
      </c>
      <c r="AU32" s="33"/>
      <c r="AV32" s="33"/>
      <c r="AW32" s="33"/>
      <c r="AX32" s="33"/>
    </row>
    <row r="33" spans="1:50" x14ac:dyDescent="0.3">
      <c r="A33" s="15" t="s">
        <v>30</v>
      </c>
      <c r="B33" s="54">
        <v>0</v>
      </c>
      <c r="C33" s="54">
        <v>0</v>
      </c>
      <c r="D33" s="54">
        <v>0</v>
      </c>
      <c r="E33" s="62">
        <v>0</v>
      </c>
      <c r="F33" s="54">
        <v>0</v>
      </c>
      <c r="G33" s="54">
        <v>3460676</v>
      </c>
      <c r="H33" s="54">
        <v>3453071</v>
      </c>
      <c r="I33" s="62">
        <v>7605</v>
      </c>
      <c r="J33" s="54">
        <v>0</v>
      </c>
      <c r="K33" s="54">
        <v>0</v>
      </c>
      <c r="L33" s="54">
        <v>0</v>
      </c>
      <c r="M33" s="62">
        <v>0</v>
      </c>
      <c r="N33" s="54">
        <v>0</v>
      </c>
      <c r="O33" s="54">
        <v>0</v>
      </c>
      <c r="P33" s="54">
        <v>0</v>
      </c>
      <c r="Q33" s="62">
        <v>0</v>
      </c>
      <c r="R33" s="54">
        <v>0</v>
      </c>
      <c r="S33" s="54">
        <v>0</v>
      </c>
      <c r="T33" s="54">
        <v>0</v>
      </c>
      <c r="U33" s="62">
        <v>0</v>
      </c>
      <c r="V33" s="54">
        <v>0</v>
      </c>
      <c r="W33" s="54">
        <v>0</v>
      </c>
      <c r="X33" s="54">
        <v>0</v>
      </c>
      <c r="Y33" s="62">
        <v>0</v>
      </c>
      <c r="Z33" s="54">
        <v>0</v>
      </c>
      <c r="AA33" s="54">
        <v>0</v>
      </c>
      <c r="AB33" s="54">
        <v>0</v>
      </c>
      <c r="AC33" s="62">
        <v>549597</v>
      </c>
      <c r="AD33" s="54">
        <v>0</v>
      </c>
      <c r="AE33" s="54">
        <v>0</v>
      </c>
      <c r="AF33" s="54">
        <v>2861526</v>
      </c>
      <c r="AG33" s="62">
        <v>3802523</v>
      </c>
      <c r="AH33" s="54">
        <v>0</v>
      </c>
      <c r="AI33" s="54">
        <v>0</v>
      </c>
      <c r="AJ33" s="54">
        <v>0</v>
      </c>
      <c r="AK33" s="62">
        <v>0</v>
      </c>
      <c r="AL33" s="54">
        <v>0</v>
      </c>
      <c r="AM33" s="54">
        <v>1628502</v>
      </c>
      <c r="AN33" s="54">
        <v>1628502</v>
      </c>
      <c r="AO33" s="62">
        <v>0</v>
      </c>
      <c r="AP33" s="54">
        <v>0</v>
      </c>
      <c r="AQ33" s="54">
        <v>0</v>
      </c>
      <c r="AR33" s="54">
        <v>12302824</v>
      </c>
      <c r="AS33" s="54">
        <v>0</v>
      </c>
      <c r="AT33" s="54">
        <v>0</v>
      </c>
      <c r="AU33" s="33"/>
      <c r="AV33" s="33"/>
      <c r="AW33" s="33"/>
      <c r="AX33" s="33"/>
    </row>
    <row r="34" spans="1:50" x14ac:dyDescent="0.3">
      <c r="A34" s="15" t="s">
        <v>31</v>
      </c>
      <c r="B34" s="54">
        <v>0</v>
      </c>
      <c r="C34" s="54">
        <v>0</v>
      </c>
      <c r="D34" s="54">
        <v>0</v>
      </c>
      <c r="E34" s="62">
        <v>0</v>
      </c>
      <c r="F34" s="54">
        <v>0</v>
      </c>
      <c r="G34" s="54">
        <v>0</v>
      </c>
      <c r="H34" s="54">
        <v>0</v>
      </c>
      <c r="I34" s="62">
        <v>0</v>
      </c>
      <c r="J34" s="54">
        <v>0</v>
      </c>
      <c r="K34" s="54">
        <v>0</v>
      </c>
      <c r="L34" s="54">
        <v>0</v>
      </c>
      <c r="M34" s="62">
        <v>0</v>
      </c>
      <c r="N34" s="54">
        <v>0</v>
      </c>
      <c r="O34" s="54">
        <v>0</v>
      </c>
      <c r="P34" s="54">
        <v>0</v>
      </c>
      <c r="Q34" s="62">
        <v>0</v>
      </c>
      <c r="R34" s="54">
        <v>240036</v>
      </c>
      <c r="S34" s="54">
        <v>0</v>
      </c>
      <c r="T34" s="54">
        <v>240036</v>
      </c>
      <c r="U34" s="62">
        <v>0</v>
      </c>
      <c r="V34" s="54">
        <v>0</v>
      </c>
      <c r="W34" s="54">
        <v>614015620</v>
      </c>
      <c r="X34" s="54">
        <v>0</v>
      </c>
      <c r="Y34" s="62">
        <v>614015620</v>
      </c>
      <c r="Z34" s="54">
        <v>0</v>
      </c>
      <c r="AA34" s="54">
        <v>0</v>
      </c>
      <c r="AB34" s="54">
        <v>0</v>
      </c>
      <c r="AC34" s="62">
        <v>0</v>
      </c>
      <c r="AD34" s="54">
        <v>5280823</v>
      </c>
      <c r="AE34" s="54">
        <v>0</v>
      </c>
      <c r="AF34" s="54">
        <v>0</v>
      </c>
      <c r="AG34" s="62">
        <v>0</v>
      </c>
      <c r="AH34" s="54">
        <v>0</v>
      </c>
      <c r="AI34" s="54">
        <v>0</v>
      </c>
      <c r="AJ34" s="54">
        <v>0</v>
      </c>
      <c r="AK34" s="62">
        <v>0</v>
      </c>
      <c r="AL34" s="54">
        <v>0</v>
      </c>
      <c r="AM34" s="54">
        <v>30783</v>
      </c>
      <c r="AN34" s="54">
        <v>30783</v>
      </c>
      <c r="AO34" s="62">
        <v>0</v>
      </c>
      <c r="AP34" s="54">
        <v>0</v>
      </c>
      <c r="AQ34" s="54">
        <v>0</v>
      </c>
      <c r="AR34" s="54">
        <v>619567262</v>
      </c>
      <c r="AS34" s="54">
        <v>0</v>
      </c>
      <c r="AT34" s="54">
        <v>0</v>
      </c>
      <c r="AU34" s="33"/>
      <c r="AV34" s="33"/>
      <c r="AW34" s="33"/>
      <c r="AX34" s="33"/>
    </row>
    <row r="35" spans="1:50" x14ac:dyDescent="0.3">
      <c r="A35" s="15" t="s">
        <v>32</v>
      </c>
      <c r="B35" s="54">
        <v>0</v>
      </c>
      <c r="C35" s="54">
        <v>0</v>
      </c>
      <c r="D35" s="54">
        <v>0</v>
      </c>
      <c r="E35" s="62">
        <v>0</v>
      </c>
      <c r="F35" s="54">
        <v>0</v>
      </c>
      <c r="G35" s="54">
        <v>0</v>
      </c>
      <c r="H35" s="54">
        <v>0</v>
      </c>
      <c r="I35" s="62">
        <v>0</v>
      </c>
      <c r="J35" s="54">
        <v>0</v>
      </c>
      <c r="K35" s="54">
        <v>0</v>
      </c>
      <c r="L35" s="54">
        <v>0</v>
      </c>
      <c r="M35" s="62">
        <v>0</v>
      </c>
      <c r="N35" s="54">
        <v>0</v>
      </c>
      <c r="O35" s="54">
        <v>0</v>
      </c>
      <c r="P35" s="54">
        <v>0</v>
      </c>
      <c r="Q35" s="62">
        <v>0</v>
      </c>
      <c r="R35" s="54">
        <v>0</v>
      </c>
      <c r="S35" s="54">
        <v>0</v>
      </c>
      <c r="T35" s="54">
        <v>0</v>
      </c>
      <c r="U35" s="62">
        <v>0</v>
      </c>
      <c r="V35" s="54">
        <v>0</v>
      </c>
      <c r="W35" s="54">
        <v>0</v>
      </c>
      <c r="X35" s="54">
        <v>0</v>
      </c>
      <c r="Y35" s="62">
        <v>0</v>
      </c>
      <c r="Z35" s="54">
        <v>0</v>
      </c>
      <c r="AA35" s="54">
        <v>0</v>
      </c>
      <c r="AB35" s="54">
        <v>0</v>
      </c>
      <c r="AC35" s="62">
        <v>0</v>
      </c>
      <c r="AD35" s="54">
        <v>0</v>
      </c>
      <c r="AE35" s="54">
        <v>0</v>
      </c>
      <c r="AF35" s="54">
        <v>0</v>
      </c>
      <c r="AG35" s="62">
        <v>0</v>
      </c>
      <c r="AH35" s="54">
        <v>0</v>
      </c>
      <c r="AI35" s="54">
        <v>0</v>
      </c>
      <c r="AJ35" s="54">
        <v>0</v>
      </c>
      <c r="AK35" s="62">
        <v>0</v>
      </c>
      <c r="AL35" s="54">
        <v>0</v>
      </c>
      <c r="AM35" s="54">
        <v>0</v>
      </c>
      <c r="AN35" s="54">
        <v>0</v>
      </c>
      <c r="AO35" s="62">
        <v>0</v>
      </c>
      <c r="AP35" s="54">
        <v>0</v>
      </c>
      <c r="AQ35" s="54">
        <v>0</v>
      </c>
      <c r="AR35" s="54">
        <v>0</v>
      </c>
      <c r="AS35" s="54">
        <v>0</v>
      </c>
      <c r="AT35" s="54">
        <v>0</v>
      </c>
      <c r="AU35" s="33"/>
      <c r="AV35" s="33"/>
      <c r="AW35" s="33"/>
      <c r="AX35" s="33"/>
    </row>
    <row r="36" spans="1:50" x14ac:dyDescent="0.3">
      <c r="A36" s="15" t="s">
        <v>33</v>
      </c>
      <c r="B36" s="54">
        <v>0</v>
      </c>
      <c r="C36" s="54">
        <v>0</v>
      </c>
      <c r="D36" s="54">
        <v>0</v>
      </c>
      <c r="E36" s="62">
        <v>0</v>
      </c>
      <c r="F36" s="54">
        <v>0</v>
      </c>
      <c r="G36" s="54">
        <v>0</v>
      </c>
      <c r="H36" s="54">
        <v>0</v>
      </c>
      <c r="I36" s="62">
        <v>0</v>
      </c>
      <c r="J36" s="54">
        <v>0</v>
      </c>
      <c r="K36" s="54">
        <v>0</v>
      </c>
      <c r="L36" s="54">
        <v>0</v>
      </c>
      <c r="M36" s="62">
        <v>0</v>
      </c>
      <c r="N36" s="54">
        <v>0</v>
      </c>
      <c r="O36" s="54">
        <v>0</v>
      </c>
      <c r="P36" s="54">
        <v>0</v>
      </c>
      <c r="Q36" s="62">
        <v>0</v>
      </c>
      <c r="R36" s="54">
        <v>0</v>
      </c>
      <c r="S36" s="54">
        <v>0</v>
      </c>
      <c r="T36" s="54">
        <v>0</v>
      </c>
      <c r="U36" s="62">
        <v>0</v>
      </c>
      <c r="V36" s="54">
        <v>0</v>
      </c>
      <c r="W36" s="54">
        <v>101983998</v>
      </c>
      <c r="X36" s="54">
        <v>101983998</v>
      </c>
      <c r="Y36" s="62">
        <v>0</v>
      </c>
      <c r="Z36" s="54">
        <v>0</v>
      </c>
      <c r="AA36" s="54">
        <v>0</v>
      </c>
      <c r="AB36" s="54">
        <v>0</v>
      </c>
      <c r="AC36" s="62">
        <v>0</v>
      </c>
      <c r="AD36" s="54">
        <v>0</v>
      </c>
      <c r="AE36" s="54">
        <v>0</v>
      </c>
      <c r="AF36" s="54">
        <v>0</v>
      </c>
      <c r="AG36" s="62">
        <v>0</v>
      </c>
      <c r="AH36" s="54">
        <v>0</v>
      </c>
      <c r="AI36" s="54">
        <v>0</v>
      </c>
      <c r="AJ36" s="54">
        <v>0</v>
      </c>
      <c r="AK36" s="62">
        <v>0</v>
      </c>
      <c r="AL36" s="54">
        <v>0</v>
      </c>
      <c r="AM36" s="54">
        <v>0</v>
      </c>
      <c r="AN36" s="54">
        <v>0</v>
      </c>
      <c r="AO36" s="62">
        <v>0</v>
      </c>
      <c r="AP36" s="54">
        <v>0</v>
      </c>
      <c r="AQ36" s="54">
        <v>0</v>
      </c>
      <c r="AR36" s="54">
        <v>101983998</v>
      </c>
      <c r="AS36" s="54">
        <v>0</v>
      </c>
      <c r="AT36" s="54">
        <v>0</v>
      </c>
      <c r="AU36" s="33"/>
      <c r="AV36" s="33"/>
      <c r="AW36" s="33"/>
      <c r="AX36" s="33"/>
    </row>
    <row r="37" spans="1:50" x14ac:dyDescent="0.3">
      <c r="A37" s="15" t="s">
        <v>34</v>
      </c>
      <c r="B37" s="54">
        <v>0</v>
      </c>
      <c r="C37" s="54">
        <v>0</v>
      </c>
      <c r="D37" s="54">
        <v>0</v>
      </c>
      <c r="E37" s="62">
        <v>0</v>
      </c>
      <c r="F37" s="54">
        <v>0</v>
      </c>
      <c r="G37" s="54">
        <v>0</v>
      </c>
      <c r="H37" s="54">
        <v>0</v>
      </c>
      <c r="I37" s="62">
        <v>0</v>
      </c>
      <c r="J37" s="54">
        <v>0</v>
      </c>
      <c r="K37" s="54">
        <v>0</v>
      </c>
      <c r="L37" s="54">
        <v>0</v>
      </c>
      <c r="M37" s="62">
        <v>0</v>
      </c>
      <c r="N37" s="54">
        <v>0</v>
      </c>
      <c r="O37" s="54">
        <v>0</v>
      </c>
      <c r="P37" s="54">
        <v>0</v>
      </c>
      <c r="Q37" s="62">
        <v>0</v>
      </c>
      <c r="R37" s="54">
        <v>0</v>
      </c>
      <c r="S37" s="54">
        <v>0</v>
      </c>
      <c r="T37" s="54">
        <v>0</v>
      </c>
      <c r="U37" s="62">
        <v>0</v>
      </c>
      <c r="V37" s="54">
        <v>0</v>
      </c>
      <c r="W37" s="54">
        <v>0</v>
      </c>
      <c r="X37" s="54">
        <v>0</v>
      </c>
      <c r="Y37" s="62">
        <v>0</v>
      </c>
      <c r="Z37" s="54">
        <v>0</v>
      </c>
      <c r="AA37" s="54">
        <v>0</v>
      </c>
      <c r="AB37" s="54">
        <v>0</v>
      </c>
      <c r="AC37" s="62">
        <v>0</v>
      </c>
      <c r="AD37" s="54">
        <v>0</v>
      </c>
      <c r="AE37" s="54">
        <v>0</v>
      </c>
      <c r="AF37" s="54">
        <v>0</v>
      </c>
      <c r="AG37" s="62">
        <v>0</v>
      </c>
      <c r="AH37" s="54">
        <v>0</v>
      </c>
      <c r="AI37" s="54">
        <v>0</v>
      </c>
      <c r="AJ37" s="54">
        <v>0</v>
      </c>
      <c r="AK37" s="62">
        <v>0</v>
      </c>
      <c r="AL37" s="54">
        <v>0</v>
      </c>
      <c r="AM37" s="54">
        <v>0</v>
      </c>
      <c r="AN37" s="54">
        <v>0</v>
      </c>
      <c r="AO37" s="62">
        <v>0</v>
      </c>
      <c r="AP37" s="54">
        <v>0</v>
      </c>
      <c r="AQ37" s="54">
        <v>0</v>
      </c>
      <c r="AR37" s="54">
        <v>0</v>
      </c>
      <c r="AS37" s="54">
        <v>0</v>
      </c>
      <c r="AT37" s="54">
        <v>0</v>
      </c>
      <c r="AU37" s="33"/>
      <c r="AV37" s="33"/>
      <c r="AW37" s="33"/>
      <c r="AX37" s="33"/>
    </row>
    <row r="38" spans="1:50" x14ac:dyDescent="0.3">
      <c r="A38" s="15" t="s">
        <v>35</v>
      </c>
      <c r="B38" s="54">
        <v>0</v>
      </c>
      <c r="C38" s="54">
        <v>0</v>
      </c>
      <c r="D38" s="54">
        <v>0</v>
      </c>
      <c r="E38" s="62">
        <v>0</v>
      </c>
      <c r="F38" s="54">
        <v>0</v>
      </c>
      <c r="G38" s="54">
        <v>0</v>
      </c>
      <c r="H38" s="54">
        <v>0</v>
      </c>
      <c r="I38" s="62">
        <v>0</v>
      </c>
      <c r="J38" s="54">
        <v>0</v>
      </c>
      <c r="K38" s="54">
        <v>0</v>
      </c>
      <c r="L38" s="54">
        <v>0</v>
      </c>
      <c r="M38" s="62">
        <v>0</v>
      </c>
      <c r="N38" s="54">
        <v>0</v>
      </c>
      <c r="O38" s="54">
        <v>0</v>
      </c>
      <c r="P38" s="54">
        <v>0</v>
      </c>
      <c r="Q38" s="62">
        <v>0</v>
      </c>
      <c r="R38" s="54">
        <v>0</v>
      </c>
      <c r="S38" s="54">
        <v>0</v>
      </c>
      <c r="T38" s="54">
        <v>0</v>
      </c>
      <c r="U38" s="62">
        <v>0</v>
      </c>
      <c r="V38" s="54">
        <v>0</v>
      </c>
      <c r="W38" s="54">
        <v>0</v>
      </c>
      <c r="X38" s="54">
        <v>0</v>
      </c>
      <c r="Y38" s="62">
        <v>0</v>
      </c>
      <c r="Z38" s="54">
        <v>0</v>
      </c>
      <c r="AA38" s="54">
        <v>0</v>
      </c>
      <c r="AB38" s="54">
        <v>0</v>
      </c>
      <c r="AC38" s="62">
        <v>0</v>
      </c>
      <c r="AD38" s="54">
        <v>0</v>
      </c>
      <c r="AE38" s="54">
        <v>0</v>
      </c>
      <c r="AF38" s="54">
        <v>0</v>
      </c>
      <c r="AG38" s="62">
        <v>0</v>
      </c>
      <c r="AH38" s="54">
        <v>0</v>
      </c>
      <c r="AI38" s="54">
        <v>0</v>
      </c>
      <c r="AJ38" s="54">
        <v>0</v>
      </c>
      <c r="AK38" s="62">
        <v>0</v>
      </c>
      <c r="AL38" s="54">
        <v>0</v>
      </c>
      <c r="AM38" s="54">
        <v>0</v>
      </c>
      <c r="AN38" s="54">
        <v>0</v>
      </c>
      <c r="AO38" s="62">
        <v>0</v>
      </c>
      <c r="AP38" s="54">
        <v>0</v>
      </c>
      <c r="AQ38" s="54">
        <v>0</v>
      </c>
      <c r="AR38" s="54">
        <v>0</v>
      </c>
      <c r="AS38" s="54">
        <v>0</v>
      </c>
      <c r="AT38" s="54">
        <v>0</v>
      </c>
      <c r="AU38" s="33"/>
      <c r="AV38" s="33"/>
      <c r="AW38" s="33"/>
      <c r="AX38" s="33"/>
    </row>
    <row r="39" spans="1:50" x14ac:dyDescent="0.3">
      <c r="A39" s="15" t="s">
        <v>36</v>
      </c>
      <c r="B39" s="54">
        <v>0</v>
      </c>
      <c r="C39" s="54">
        <v>0</v>
      </c>
      <c r="D39" s="54">
        <v>0</v>
      </c>
      <c r="E39" s="62">
        <v>0</v>
      </c>
      <c r="F39" s="54">
        <v>0</v>
      </c>
      <c r="G39" s="54">
        <v>0</v>
      </c>
      <c r="H39" s="54">
        <v>0</v>
      </c>
      <c r="I39" s="62">
        <v>0</v>
      </c>
      <c r="J39" s="54">
        <v>0</v>
      </c>
      <c r="K39" s="54">
        <v>0</v>
      </c>
      <c r="L39" s="54">
        <v>0</v>
      </c>
      <c r="M39" s="62">
        <v>0</v>
      </c>
      <c r="N39" s="54">
        <v>0</v>
      </c>
      <c r="O39" s="54">
        <v>0</v>
      </c>
      <c r="P39" s="54">
        <v>0</v>
      </c>
      <c r="Q39" s="62">
        <v>0</v>
      </c>
      <c r="R39" s="54">
        <v>0</v>
      </c>
      <c r="S39" s="54">
        <v>0</v>
      </c>
      <c r="T39" s="54">
        <v>0</v>
      </c>
      <c r="U39" s="62">
        <v>0</v>
      </c>
      <c r="V39" s="54">
        <v>0</v>
      </c>
      <c r="W39" s="54">
        <v>0</v>
      </c>
      <c r="X39" s="54">
        <v>0</v>
      </c>
      <c r="Y39" s="62">
        <v>0</v>
      </c>
      <c r="Z39" s="54">
        <v>0</v>
      </c>
      <c r="AA39" s="54">
        <v>0</v>
      </c>
      <c r="AB39" s="54">
        <v>0</v>
      </c>
      <c r="AC39" s="62">
        <v>36426093</v>
      </c>
      <c r="AD39" s="54">
        <v>0</v>
      </c>
      <c r="AE39" s="54">
        <v>0</v>
      </c>
      <c r="AF39" s="54">
        <v>63503010</v>
      </c>
      <c r="AG39" s="62">
        <v>0</v>
      </c>
      <c r="AH39" s="54">
        <v>0</v>
      </c>
      <c r="AI39" s="54">
        <v>0</v>
      </c>
      <c r="AJ39" s="54">
        <v>0</v>
      </c>
      <c r="AK39" s="62">
        <v>0</v>
      </c>
      <c r="AL39" s="54">
        <v>0</v>
      </c>
      <c r="AM39" s="54">
        <v>0</v>
      </c>
      <c r="AN39" s="54">
        <v>0</v>
      </c>
      <c r="AO39" s="62">
        <v>0</v>
      </c>
      <c r="AP39" s="54">
        <v>0</v>
      </c>
      <c r="AQ39" s="54">
        <v>0</v>
      </c>
      <c r="AR39" s="54">
        <v>99929103</v>
      </c>
      <c r="AS39" s="54">
        <v>0</v>
      </c>
      <c r="AT39" s="54">
        <v>0</v>
      </c>
      <c r="AU39" s="33"/>
      <c r="AV39" s="33"/>
      <c r="AW39" s="33"/>
      <c r="AX39" s="33"/>
    </row>
    <row r="40" spans="1:50" x14ac:dyDescent="0.3">
      <c r="A40" s="15" t="s">
        <v>37</v>
      </c>
      <c r="B40" s="54">
        <v>0</v>
      </c>
      <c r="C40" s="54">
        <v>0</v>
      </c>
      <c r="D40" s="54">
        <v>0</v>
      </c>
      <c r="E40" s="62">
        <v>0</v>
      </c>
      <c r="F40" s="54">
        <v>0</v>
      </c>
      <c r="G40" s="54">
        <v>0</v>
      </c>
      <c r="H40" s="54">
        <v>0</v>
      </c>
      <c r="I40" s="62">
        <v>0</v>
      </c>
      <c r="J40" s="54">
        <v>0</v>
      </c>
      <c r="K40" s="54">
        <v>0</v>
      </c>
      <c r="L40" s="54">
        <v>0</v>
      </c>
      <c r="M40" s="62">
        <v>0</v>
      </c>
      <c r="N40" s="54">
        <v>0</v>
      </c>
      <c r="O40" s="54">
        <v>0</v>
      </c>
      <c r="P40" s="54">
        <v>0</v>
      </c>
      <c r="Q40" s="62">
        <v>0</v>
      </c>
      <c r="R40" s="54">
        <v>0</v>
      </c>
      <c r="S40" s="54">
        <v>0</v>
      </c>
      <c r="T40" s="54">
        <v>0</v>
      </c>
      <c r="U40" s="62">
        <v>0</v>
      </c>
      <c r="V40" s="54">
        <v>0</v>
      </c>
      <c r="W40" s="54">
        <v>0</v>
      </c>
      <c r="X40" s="54">
        <v>0</v>
      </c>
      <c r="Y40" s="62">
        <v>0</v>
      </c>
      <c r="Z40" s="54">
        <v>0</v>
      </c>
      <c r="AA40" s="54">
        <v>0</v>
      </c>
      <c r="AB40" s="54">
        <v>0</v>
      </c>
      <c r="AC40" s="62">
        <v>0</v>
      </c>
      <c r="AD40" s="54">
        <v>0</v>
      </c>
      <c r="AE40" s="54">
        <v>0</v>
      </c>
      <c r="AF40" s="54">
        <v>0</v>
      </c>
      <c r="AG40" s="62">
        <v>0</v>
      </c>
      <c r="AH40" s="54">
        <v>0</v>
      </c>
      <c r="AI40" s="54">
        <v>0</v>
      </c>
      <c r="AJ40" s="54">
        <v>0</v>
      </c>
      <c r="AK40" s="62">
        <v>0</v>
      </c>
      <c r="AL40" s="54">
        <v>0</v>
      </c>
      <c r="AM40" s="54">
        <v>0</v>
      </c>
      <c r="AN40" s="54">
        <v>0</v>
      </c>
      <c r="AO40" s="62">
        <v>0</v>
      </c>
      <c r="AP40" s="54">
        <v>0</v>
      </c>
      <c r="AQ40" s="54">
        <v>0</v>
      </c>
      <c r="AR40" s="54">
        <v>0</v>
      </c>
      <c r="AS40" s="54">
        <v>0</v>
      </c>
      <c r="AT40" s="54">
        <v>0</v>
      </c>
      <c r="AU40" s="33"/>
      <c r="AV40" s="33"/>
      <c r="AW40" s="33"/>
      <c r="AX40" s="33"/>
    </row>
    <row r="41" spans="1:50" x14ac:dyDescent="0.3">
      <c r="A41" s="15" t="s">
        <v>38</v>
      </c>
      <c r="B41" s="54">
        <v>0</v>
      </c>
      <c r="C41" s="54">
        <v>0</v>
      </c>
      <c r="D41" s="54">
        <v>0</v>
      </c>
      <c r="E41" s="62">
        <v>0</v>
      </c>
      <c r="F41" s="54">
        <v>0</v>
      </c>
      <c r="G41" s="54">
        <v>3321739</v>
      </c>
      <c r="H41" s="54">
        <v>3321739</v>
      </c>
      <c r="I41" s="62">
        <v>0</v>
      </c>
      <c r="J41" s="54">
        <v>0</v>
      </c>
      <c r="K41" s="54">
        <v>0</v>
      </c>
      <c r="L41" s="54">
        <v>0</v>
      </c>
      <c r="M41" s="62">
        <v>0</v>
      </c>
      <c r="N41" s="54">
        <v>0</v>
      </c>
      <c r="O41" s="54">
        <v>0</v>
      </c>
      <c r="P41" s="54">
        <v>0</v>
      </c>
      <c r="Q41" s="62">
        <v>0</v>
      </c>
      <c r="R41" s="54">
        <v>1196090</v>
      </c>
      <c r="S41" s="54">
        <v>1196090</v>
      </c>
      <c r="T41" s="54">
        <v>0</v>
      </c>
      <c r="U41" s="62">
        <v>0</v>
      </c>
      <c r="V41" s="54">
        <v>0</v>
      </c>
      <c r="W41" s="54">
        <v>0</v>
      </c>
      <c r="X41" s="54">
        <v>0</v>
      </c>
      <c r="Y41" s="62">
        <v>0</v>
      </c>
      <c r="Z41" s="54">
        <v>0</v>
      </c>
      <c r="AA41" s="54">
        <v>0</v>
      </c>
      <c r="AB41" s="54">
        <v>0</v>
      </c>
      <c r="AC41" s="62">
        <v>0</v>
      </c>
      <c r="AD41" s="54">
        <v>0</v>
      </c>
      <c r="AE41" s="54">
        <v>0</v>
      </c>
      <c r="AF41" s="54">
        <v>0</v>
      </c>
      <c r="AG41" s="62">
        <v>0</v>
      </c>
      <c r="AH41" s="54">
        <v>0</v>
      </c>
      <c r="AI41" s="54">
        <v>0</v>
      </c>
      <c r="AJ41" s="54">
        <v>0</v>
      </c>
      <c r="AK41" s="62">
        <v>0</v>
      </c>
      <c r="AL41" s="54">
        <v>0</v>
      </c>
      <c r="AM41" s="54">
        <v>2192468</v>
      </c>
      <c r="AN41" s="54">
        <v>976483</v>
      </c>
      <c r="AO41" s="62">
        <v>1215985</v>
      </c>
      <c r="AP41" s="54">
        <v>0</v>
      </c>
      <c r="AQ41" s="54">
        <v>0</v>
      </c>
      <c r="AR41" s="54">
        <v>6710297</v>
      </c>
      <c r="AS41" s="54">
        <v>0</v>
      </c>
      <c r="AT41" s="54">
        <v>0</v>
      </c>
      <c r="AU41" s="33"/>
      <c r="AV41" s="33"/>
      <c r="AW41" s="33"/>
      <c r="AX41" s="33"/>
    </row>
    <row r="42" spans="1:50" x14ac:dyDescent="0.3">
      <c r="A42" s="15" t="s">
        <v>39</v>
      </c>
      <c r="B42" s="54">
        <v>0</v>
      </c>
      <c r="C42" s="54">
        <v>0</v>
      </c>
      <c r="D42" s="54">
        <v>0</v>
      </c>
      <c r="E42" s="62">
        <v>0</v>
      </c>
      <c r="F42" s="54">
        <v>0</v>
      </c>
      <c r="G42" s="54">
        <v>0</v>
      </c>
      <c r="H42" s="54">
        <v>0</v>
      </c>
      <c r="I42" s="62">
        <v>0</v>
      </c>
      <c r="J42" s="54">
        <v>0</v>
      </c>
      <c r="K42" s="54">
        <v>0</v>
      </c>
      <c r="L42" s="54">
        <v>0</v>
      </c>
      <c r="M42" s="62">
        <v>0</v>
      </c>
      <c r="N42" s="54">
        <v>0</v>
      </c>
      <c r="O42" s="54">
        <v>0</v>
      </c>
      <c r="P42" s="54">
        <v>0</v>
      </c>
      <c r="Q42" s="62">
        <v>0</v>
      </c>
      <c r="R42" s="54">
        <v>0</v>
      </c>
      <c r="S42" s="54">
        <v>0</v>
      </c>
      <c r="T42" s="54">
        <v>0</v>
      </c>
      <c r="U42" s="62">
        <v>0</v>
      </c>
      <c r="V42" s="54">
        <v>0</v>
      </c>
      <c r="W42" s="54">
        <v>0</v>
      </c>
      <c r="X42" s="54">
        <v>0</v>
      </c>
      <c r="Y42" s="62">
        <v>0</v>
      </c>
      <c r="Z42" s="54">
        <v>0</v>
      </c>
      <c r="AA42" s="54">
        <v>0</v>
      </c>
      <c r="AB42" s="54">
        <v>0</v>
      </c>
      <c r="AC42" s="62">
        <v>0</v>
      </c>
      <c r="AD42" s="54">
        <v>0</v>
      </c>
      <c r="AE42" s="54">
        <v>0</v>
      </c>
      <c r="AF42" s="54">
        <v>0</v>
      </c>
      <c r="AG42" s="62">
        <v>0</v>
      </c>
      <c r="AH42" s="54">
        <v>0</v>
      </c>
      <c r="AI42" s="54">
        <v>0</v>
      </c>
      <c r="AJ42" s="54">
        <v>0</v>
      </c>
      <c r="AK42" s="62">
        <v>0</v>
      </c>
      <c r="AL42" s="54">
        <v>0</v>
      </c>
      <c r="AM42" s="54">
        <v>0</v>
      </c>
      <c r="AN42" s="54">
        <v>0</v>
      </c>
      <c r="AO42" s="62">
        <v>0</v>
      </c>
      <c r="AP42" s="54">
        <v>0</v>
      </c>
      <c r="AQ42" s="54">
        <v>0</v>
      </c>
      <c r="AR42" s="54">
        <v>0</v>
      </c>
      <c r="AS42" s="54">
        <v>0</v>
      </c>
      <c r="AT42" s="54">
        <v>0</v>
      </c>
      <c r="AU42" s="33"/>
      <c r="AV42" s="33"/>
      <c r="AW42" s="33"/>
      <c r="AX42" s="33"/>
    </row>
    <row r="43" spans="1:50" x14ac:dyDescent="0.3">
      <c r="A43" s="15" t="s">
        <v>40</v>
      </c>
      <c r="B43" s="54">
        <v>0</v>
      </c>
      <c r="C43" s="54">
        <v>0</v>
      </c>
      <c r="D43" s="54">
        <v>0</v>
      </c>
      <c r="E43" s="62">
        <v>0</v>
      </c>
      <c r="F43" s="54">
        <v>0</v>
      </c>
      <c r="G43" s="54">
        <v>2613169</v>
      </c>
      <c r="H43" s="54">
        <v>2613169</v>
      </c>
      <c r="I43" s="62">
        <v>0</v>
      </c>
      <c r="J43" s="54">
        <v>0</v>
      </c>
      <c r="K43" s="54">
        <v>0</v>
      </c>
      <c r="L43" s="54">
        <v>0</v>
      </c>
      <c r="M43" s="62">
        <v>0</v>
      </c>
      <c r="N43" s="54">
        <v>0</v>
      </c>
      <c r="O43" s="54">
        <v>0</v>
      </c>
      <c r="P43" s="54">
        <v>0</v>
      </c>
      <c r="Q43" s="62">
        <v>0</v>
      </c>
      <c r="R43" s="54">
        <v>1264200</v>
      </c>
      <c r="S43" s="54">
        <v>0</v>
      </c>
      <c r="T43" s="54">
        <v>0</v>
      </c>
      <c r="U43" s="62">
        <v>1264200</v>
      </c>
      <c r="V43" s="54">
        <v>0</v>
      </c>
      <c r="W43" s="54">
        <v>1190000</v>
      </c>
      <c r="X43" s="54">
        <v>0</v>
      </c>
      <c r="Y43" s="62">
        <v>1190000</v>
      </c>
      <c r="Z43" s="54">
        <v>0</v>
      </c>
      <c r="AA43" s="54">
        <v>22094812</v>
      </c>
      <c r="AB43" s="54">
        <v>118980</v>
      </c>
      <c r="AC43" s="62">
        <v>0</v>
      </c>
      <c r="AD43" s="54">
        <v>17135589</v>
      </c>
      <c r="AE43" s="54">
        <v>0</v>
      </c>
      <c r="AF43" s="54">
        <v>0</v>
      </c>
      <c r="AG43" s="62">
        <v>0</v>
      </c>
      <c r="AH43" s="54">
        <v>16235585</v>
      </c>
      <c r="AI43" s="54">
        <v>0</v>
      </c>
      <c r="AJ43" s="54">
        <v>0</v>
      </c>
      <c r="AK43" s="62">
        <v>16235585</v>
      </c>
      <c r="AL43" s="54">
        <v>0</v>
      </c>
      <c r="AM43" s="54">
        <v>0</v>
      </c>
      <c r="AN43" s="54">
        <v>0</v>
      </c>
      <c r="AO43" s="62">
        <v>0</v>
      </c>
      <c r="AP43" s="54">
        <v>0</v>
      </c>
      <c r="AQ43" s="54">
        <v>0</v>
      </c>
      <c r="AR43" s="54">
        <v>60652335</v>
      </c>
      <c r="AS43" s="54">
        <v>0</v>
      </c>
      <c r="AT43" s="54">
        <v>0</v>
      </c>
      <c r="AU43" s="33"/>
      <c r="AV43" s="33"/>
      <c r="AW43" s="33"/>
      <c r="AX43" s="33"/>
    </row>
    <row r="44" spans="1:50" x14ac:dyDescent="0.3">
      <c r="A44" s="15" t="s">
        <v>41</v>
      </c>
      <c r="B44" s="54">
        <v>0</v>
      </c>
      <c r="C44" s="54">
        <v>0</v>
      </c>
      <c r="D44" s="54">
        <v>0</v>
      </c>
      <c r="E44" s="62">
        <v>0</v>
      </c>
      <c r="F44" s="54">
        <v>0</v>
      </c>
      <c r="G44" s="54">
        <v>0</v>
      </c>
      <c r="H44" s="54">
        <v>0</v>
      </c>
      <c r="I44" s="62">
        <v>0</v>
      </c>
      <c r="J44" s="54">
        <v>0</v>
      </c>
      <c r="K44" s="54">
        <v>0</v>
      </c>
      <c r="L44" s="54">
        <v>0</v>
      </c>
      <c r="M44" s="62">
        <v>0</v>
      </c>
      <c r="N44" s="54">
        <v>0</v>
      </c>
      <c r="O44" s="54">
        <v>0</v>
      </c>
      <c r="P44" s="54">
        <v>0</v>
      </c>
      <c r="Q44" s="62">
        <v>0</v>
      </c>
      <c r="R44" s="54">
        <v>0</v>
      </c>
      <c r="S44" s="54">
        <v>0</v>
      </c>
      <c r="T44" s="54">
        <v>0</v>
      </c>
      <c r="U44" s="62">
        <v>0</v>
      </c>
      <c r="V44" s="54">
        <v>0</v>
      </c>
      <c r="W44" s="54">
        <v>0</v>
      </c>
      <c r="X44" s="54">
        <v>0</v>
      </c>
      <c r="Y44" s="62">
        <v>0</v>
      </c>
      <c r="Z44" s="54">
        <v>0</v>
      </c>
      <c r="AA44" s="54">
        <v>0</v>
      </c>
      <c r="AB44" s="54">
        <v>0</v>
      </c>
      <c r="AC44" s="62">
        <v>0</v>
      </c>
      <c r="AD44" s="54">
        <v>0</v>
      </c>
      <c r="AE44" s="54">
        <v>0</v>
      </c>
      <c r="AF44" s="54">
        <v>0</v>
      </c>
      <c r="AG44" s="62">
        <v>0</v>
      </c>
      <c r="AH44" s="54">
        <v>0</v>
      </c>
      <c r="AI44" s="54">
        <v>0</v>
      </c>
      <c r="AJ44" s="54">
        <v>0</v>
      </c>
      <c r="AK44" s="62">
        <v>0</v>
      </c>
      <c r="AL44" s="54">
        <v>0</v>
      </c>
      <c r="AM44" s="54">
        <v>0</v>
      </c>
      <c r="AN44" s="54">
        <v>0</v>
      </c>
      <c r="AO44" s="62">
        <v>0</v>
      </c>
      <c r="AP44" s="54">
        <v>0</v>
      </c>
      <c r="AQ44" s="54">
        <v>0</v>
      </c>
      <c r="AR44" s="54">
        <v>0</v>
      </c>
      <c r="AS44" s="54">
        <v>0</v>
      </c>
      <c r="AT44" s="54">
        <v>0</v>
      </c>
      <c r="AU44" s="33"/>
      <c r="AV44" s="33"/>
      <c r="AW44" s="33"/>
      <c r="AX44" s="33"/>
    </row>
    <row r="45" spans="1:50" x14ac:dyDescent="0.3">
      <c r="A45" s="15" t="s">
        <v>42</v>
      </c>
      <c r="B45" s="54">
        <v>0</v>
      </c>
      <c r="C45" s="54">
        <v>0</v>
      </c>
      <c r="D45" s="54">
        <v>0</v>
      </c>
      <c r="E45" s="62">
        <v>0</v>
      </c>
      <c r="F45" s="54">
        <v>0</v>
      </c>
      <c r="G45" s="54">
        <v>0</v>
      </c>
      <c r="H45" s="54">
        <v>0</v>
      </c>
      <c r="I45" s="62">
        <v>0</v>
      </c>
      <c r="J45" s="54">
        <v>0</v>
      </c>
      <c r="K45" s="54">
        <v>0</v>
      </c>
      <c r="L45" s="54">
        <v>0</v>
      </c>
      <c r="M45" s="62">
        <v>0</v>
      </c>
      <c r="N45" s="54">
        <v>0</v>
      </c>
      <c r="O45" s="54">
        <v>0</v>
      </c>
      <c r="P45" s="54">
        <v>0</v>
      </c>
      <c r="Q45" s="62">
        <v>0</v>
      </c>
      <c r="R45" s="54">
        <v>0</v>
      </c>
      <c r="S45" s="54">
        <v>0</v>
      </c>
      <c r="T45" s="54">
        <v>0</v>
      </c>
      <c r="U45" s="62">
        <v>0</v>
      </c>
      <c r="V45" s="54">
        <v>0</v>
      </c>
      <c r="W45" s="54">
        <v>0</v>
      </c>
      <c r="X45" s="54">
        <v>0</v>
      </c>
      <c r="Y45" s="62">
        <v>0</v>
      </c>
      <c r="Z45" s="54">
        <v>0</v>
      </c>
      <c r="AA45" s="54">
        <v>0</v>
      </c>
      <c r="AB45" s="54">
        <v>0</v>
      </c>
      <c r="AC45" s="62">
        <v>0</v>
      </c>
      <c r="AD45" s="54">
        <v>0</v>
      </c>
      <c r="AE45" s="54">
        <v>0</v>
      </c>
      <c r="AF45" s="54">
        <v>0</v>
      </c>
      <c r="AG45" s="62">
        <v>0</v>
      </c>
      <c r="AH45" s="54">
        <v>0</v>
      </c>
      <c r="AI45" s="54">
        <v>0</v>
      </c>
      <c r="AJ45" s="54">
        <v>0</v>
      </c>
      <c r="AK45" s="62">
        <v>0</v>
      </c>
      <c r="AL45" s="54">
        <v>0</v>
      </c>
      <c r="AM45" s="54">
        <v>0</v>
      </c>
      <c r="AN45" s="54">
        <v>0</v>
      </c>
      <c r="AO45" s="62">
        <v>0</v>
      </c>
      <c r="AP45" s="54">
        <v>0</v>
      </c>
      <c r="AQ45" s="54">
        <v>0</v>
      </c>
      <c r="AR45" s="54">
        <v>0</v>
      </c>
      <c r="AS45" s="54">
        <v>0</v>
      </c>
      <c r="AT45" s="54">
        <v>0</v>
      </c>
      <c r="AU45" s="33"/>
      <c r="AV45" s="33"/>
      <c r="AW45" s="33"/>
      <c r="AX45" s="33"/>
    </row>
    <row r="46" spans="1:50" x14ac:dyDescent="0.3">
      <c r="A46" s="15" t="s">
        <v>43</v>
      </c>
      <c r="B46" s="54">
        <v>0</v>
      </c>
      <c r="C46" s="54">
        <v>0</v>
      </c>
      <c r="D46" s="54">
        <v>0</v>
      </c>
      <c r="E46" s="62">
        <v>0</v>
      </c>
      <c r="F46" s="54">
        <v>0</v>
      </c>
      <c r="G46" s="54">
        <v>0</v>
      </c>
      <c r="H46" s="54">
        <v>0</v>
      </c>
      <c r="I46" s="62">
        <v>0</v>
      </c>
      <c r="J46" s="54">
        <v>0</v>
      </c>
      <c r="K46" s="54">
        <v>0</v>
      </c>
      <c r="L46" s="54">
        <v>0</v>
      </c>
      <c r="M46" s="62">
        <v>0</v>
      </c>
      <c r="N46" s="54">
        <v>0</v>
      </c>
      <c r="O46" s="54">
        <v>0</v>
      </c>
      <c r="P46" s="54">
        <v>0</v>
      </c>
      <c r="Q46" s="62">
        <v>0</v>
      </c>
      <c r="R46" s="54">
        <v>0</v>
      </c>
      <c r="S46" s="54">
        <v>0</v>
      </c>
      <c r="T46" s="54">
        <v>0</v>
      </c>
      <c r="U46" s="62">
        <v>0</v>
      </c>
      <c r="V46" s="54">
        <v>0</v>
      </c>
      <c r="W46" s="54">
        <v>0</v>
      </c>
      <c r="X46" s="54">
        <v>0</v>
      </c>
      <c r="Y46" s="62">
        <v>0</v>
      </c>
      <c r="Z46" s="54">
        <v>0</v>
      </c>
      <c r="AA46" s="54">
        <v>0</v>
      </c>
      <c r="AB46" s="54">
        <v>0</v>
      </c>
      <c r="AC46" s="62">
        <v>0</v>
      </c>
      <c r="AD46" s="54">
        <v>0</v>
      </c>
      <c r="AE46" s="54">
        <v>0</v>
      </c>
      <c r="AF46" s="54">
        <v>0</v>
      </c>
      <c r="AG46" s="62">
        <v>0</v>
      </c>
      <c r="AH46" s="54">
        <v>0</v>
      </c>
      <c r="AI46" s="54">
        <v>0</v>
      </c>
      <c r="AJ46" s="54">
        <v>0</v>
      </c>
      <c r="AK46" s="62">
        <v>0</v>
      </c>
      <c r="AL46" s="54">
        <v>0</v>
      </c>
      <c r="AM46" s="54">
        <v>0</v>
      </c>
      <c r="AN46" s="54">
        <v>0</v>
      </c>
      <c r="AO46" s="62">
        <v>0</v>
      </c>
      <c r="AP46" s="54">
        <v>0</v>
      </c>
      <c r="AQ46" s="54">
        <v>0</v>
      </c>
      <c r="AR46" s="54">
        <v>0</v>
      </c>
      <c r="AS46" s="54">
        <v>0</v>
      </c>
      <c r="AT46" s="54">
        <v>0</v>
      </c>
      <c r="AU46" s="33"/>
      <c r="AV46" s="33"/>
      <c r="AW46" s="33"/>
      <c r="AX46" s="33"/>
    </row>
    <row r="47" spans="1:50" x14ac:dyDescent="0.3">
      <c r="A47" s="15" t="s">
        <v>44</v>
      </c>
      <c r="B47" s="54">
        <v>0</v>
      </c>
      <c r="C47" s="54">
        <v>0</v>
      </c>
      <c r="D47" s="54">
        <v>0</v>
      </c>
      <c r="E47" s="62">
        <v>0</v>
      </c>
      <c r="F47" s="54">
        <v>0</v>
      </c>
      <c r="G47" s="54">
        <v>0</v>
      </c>
      <c r="H47" s="54">
        <v>0</v>
      </c>
      <c r="I47" s="62">
        <v>0</v>
      </c>
      <c r="J47" s="54">
        <v>0</v>
      </c>
      <c r="K47" s="54">
        <v>0</v>
      </c>
      <c r="L47" s="54">
        <v>0</v>
      </c>
      <c r="M47" s="62">
        <v>0</v>
      </c>
      <c r="N47" s="54">
        <v>0</v>
      </c>
      <c r="O47" s="54">
        <v>0</v>
      </c>
      <c r="P47" s="54">
        <v>0</v>
      </c>
      <c r="Q47" s="62">
        <v>0</v>
      </c>
      <c r="R47" s="54">
        <v>0</v>
      </c>
      <c r="S47" s="54">
        <v>0</v>
      </c>
      <c r="T47" s="54">
        <v>0</v>
      </c>
      <c r="U47" s="62">
        <v>0</v>
      </c>
      <c r="V47" s="54">
        <v>0</v>
      </c>
      <c r="W47" s="54">
        <v>0</v>
      </c>
      <c r="X47" s="54">
        <v>0</v>
      </c>
      <c r="Y47" s="62">
        <v>0</v>
      </c>
      <c r="Z47" s="54">
        <v>0</v>
      </c>
      <c r="AA47" s="54">
        <v>0</v>
      </c>
      <c r="AB47" s="54">
        <v>0</v>
      </c>
      <c r="AC47" s="62">
        <v>0</v>
      </c>
      <c r="AD47" s="54">
        <v>0</v>
      </c>
      <c r="AE47" s="54">
        <v>0</v>
      </c>
      <c r="AF47" s="54">
        <v>0</v>
      </c>
      <c r="AG47" s="62">
        <v>0</v>
      </c>
      <c r="AH47" s="54">
        <v>0</v>
      </c>
      <c r="AI47" s="54">
        <v>0</v>
      </c>
      <c r="AJ47" s="54">
        <v>0</v>
      </c>
      <c r="AK47" s="62">
        <v>0</v>
      </c>
      <c r="AL47" s="54">
        <v>0</v>
      </c>
      <c r="AM47" s="54">
        <v>0</v>
      </c>
      <c r="AN47" s="54">
        <v>0</v>
      </c>
      <c r="AO47" s="62">
        <v>0</v>
      </c>
      <c r="AP47" s="54">
        <v>0</v>
      </c>
      <c r="AQ47" s="54">
        <v>0</v>
      </c>
      <c r="AR47" s="54">
        <v>0</v>
      </c>
      <c r="AS47" s="54">
        <v>0</v>
      </c>
      <c r="AT47" s="54">
        <v>0</v>
      </c>
      <c r="AU47" s="33"/>
      <c r="AV47" s="33"/>
      <c r="AW47" s="33"/>
      <c r="AX47" s="33"/>
    </row>
    <row r="48" spans="1:50" x14ac:dyDescent="0.3">
      <c r="A48" s="15" t="s">
        <v>45</v>
      </c>
      <c r="B48" s="54">
        <v>0</v>
      </c>
      <c r="C48" s="54">
        <v>0</v>
      </c>
      <c r="D48" s="54">
        <v>0</v>
      </c>
      <c r="E48" s="62">
        <v>0</v>
      </c>
      <c r="F48" s="54">
        <v>0</v>
      </c>
      <c r="G48" s="54">
        <v>0</v>
      </c>
      <c r="H48" s="54">
        <v>0</v>
      </c>
      <c r="I48" s="62">
        <v>0</v>
      </c>
      <c r="J48" s="54">
        <v>0</v>
      </c>
      <c r="K48" s="54">
        <v>0</v>
      </c>
      <c r="L48" s="54">
        <v>0</v>
      </c>
      <c r="M48" s="62">
        <v>0</v>
      </c>
      <c r="N48" s="54">
        <v>0</v>
      </c>
      <c r="O48" s="54">
        <v>0</v>
      </c>
      <c r="P48" s="54">
        <v>0</v>
      </c>
      <c r="Q48" s="62">
        <v>0</v>
      </c>
      <c r="R48" s="54">
        <v>0</v>
      </c>
      <c r="S48" s="54">
        <v>0</v>
      </c>
      <c r="T48" s="54">
        <v>0</v>
      </c>
      <c r="U48" s="62">
        <v>0</v>
      </c>
      <c r="V48" s="54">
        <v>0</v>
      </c>
      <c r="W48" s="54">
        <v>0</v>
      </c>
      <c r="X48" s="54">
        <v>0</v>
      </c>
      <c r="Y48" s="62">
        <v>0</v>
      </c>
      <c r="Z48" s="54">
        <v>0</v>
      </c>
      <c r="AA48" s="54">
        <v>0</v>
      </c>
      <c r="AB48" s="54">
        <v>0</v>
      </c>
      <c r="AC48" s="62">
        <v>0</v>
      </c>
      <c r="AD48" s="54">
        <v>0</v>
      </c>
      <c r="AE48" s="54">
        <v>0</v>
      </c>
      <c r="AF48" s="54">
        <v>0</v>
      </c>
      <c r="AG48" s="62">
        <v>0</v>
      </c>
      <c r="AH48" s="54">
        <v>0</v>
      </c>
      <c r="AI48" s="54">
        <v>0</v>
      </c>
      <c r="AJ48" s="54">
        <v>0</v>
      </c>
      <c r="AK48" s="62">
        <v>0</v>
      </c>
      <c r="AL48" s="54">
        <v>0</v>
      </c>
      <c r="AM48" s="54">
        <v>0</v>
      </c>
      <c r="AN48" s="54">
        <v>0</v>
      </c>
      <c r="AO48" s="62">
        <v>0</v>
      </c>
      <c r="AP48" s="54">
        <v>0</v>
      </c>
      <c r="AQ48" s="54">
        <v>0</v>
      </c>
      <c r="AR48" s="54">
        <v>0</v>
      </c>
      <c r="AS48" s="54">
        <v>0</v>
      </c>
      <c r="AT48" s="54">
        <v>0</v>
      </c>
      <c r="AU48" s="33"/>
      <c r="AV48" s="33"/>
      <c r="AW48" s="33"/>
      <c r="AX48" s="33"/>
    </row>
    <row r="49" spans="1:50" x14ac:dyDescent="0.3">
      <c r="A49" s="15" t="s">
        <v>46</v>
      </c>
      <c r="B49" s="54">
        <v>0</v>
      </c>
      <c r="C49" s="54">
        <v>0</v>
      </c>
      <c r="D49" s="54">
        <v>0</v>
      </c>
      <c r="E49" s="62">
        <v>0</v>
      </c>
      <c r="F49" s="54">
        <v>0</v>
      </c>
      <c r="G49" s="54">
        <v>422988</v>
      </c>
      <c r="H49" s="54">
        <v>422988</v>
      </c>
      <c r="I49" s="62">
        <v>0</v>
      </c>
      <c r="J49" s="54">
        <v>0</v>
      </c>
      <c r="K49" s="54">
        <v>0</v>
      </c>
      <c r="L49" s="54">
        <v>0</v>
      </c>
      <c r="M49" s="62">
        <v>0</v>
      </c>
      <c r="N49" s="54">
        <v>0</v>
      </c>
      <c r="O49" s="54">
        <v>0</v>
      </c>
      <c r="P49" s="54">
        <v>0</v>
      </c>
      <c r="Q49" s="62">
        <v>0</v>
      </c>
      <c r="R49" s="54">
        <v>0</v>
      </c>
      <c r="S49" s="54">
        <v>0</v>
      </c>
      <c r="T49" s="54">
        <v>0</v>
      </c>
      <c r="U49" s="62">
        <v>0</v>
      </c>
      <c r="V49" s="54">
        <v>0</v>
      </c>
      <c r="W49" s="54">
        <v>19137202</v>
      </c>
      <c r="X49" s="54">
        <v>19137202</v>
      </c>
      <c r="Y49" s="62">
        <v>0</v>
      </c>
      <c r="Z49" s="54">
        <v>0</v>
      </c>
      <c r="AA49" s="54">
        <v>0</v>
      </c>
      <c r="AB49" s="54">
        <v>0</v>
      </c>
      <c r="AC49" s="62">
        <v>0</v>
      </c>
      <c r="AD49" s="54">
        <v>0</v>
      </c>
      <c r="AE49" s="54">
        <v>2689459</v>
      </c>
      <c r="AF49" s="54">
        <v>0</v>
      </c>
      <c r="AG49" s="62">
        <v>0</v>
      </c>
      <c r="AH49" s="54">
        <v>0</v>
      </c>
      <c r="AI49" s="54">
        <v>0</v>
      </c>
      <c r="AJ49" s="54">
        <v>0</v>
      </c>
      <c r="AK49" s="62">
        <v>0</v>
      </c>
      <c r="AL49" s="54">
        <v>0</v>
      </c>
      <c r="AM49" s="54">
        <v>1839407</v>
      </c>
      <c r="AN49" s="54">
        <v>323135</v>
      </c>
      <c r="AO49" s="62">
        <v>1435363</v>
      </c>
      <c r="AP49" s="54">
        <v>80909</v>
      </c>
      <c r="AQ49" s="54">
        <v>0</v>
      </c>
      <c r="AR49" s="54">
        <v>24089056</v>
      </c>
      <c r="AS49" s="54">
        <v>0</v>
      </c>
      <c r="AT49" s="54">
        <v>0</v>
      </c>
      <c r="AU49" s="33"/>
      <c r="AV49" s="33"/>
      <c r="AW49" s="33"/>
      <c r="AX49" s="33"/>
    </row>
    <row r="50" spans="1:50" x14ac:dyDescent="0.3">
      <c r="A50" s="15" t="s">
        <v>47</v>
      </c>
      <c r="B50" s="54">
        <v>0</v>
      </c>
      <c r="C50" s="54">
        <v>0</v>
      </c>
      <c r="D50" s="54">
        <v>0</v>
      </c>
      <c r="E50" s="62">
        <v>0</v>
      </c>
      <c r="F50" s="54">
        <v>0</v>
      </c>
      <c r="G50" s="54">
        <v>0</v>
      </c>
      <c r="H50" s="54">
        <v>0</v>
      </c>
      <c r="I50" s="62">
        <v>0</v>
      </c>
      <c r="J50" s="54">
        <v>0</v>
      </c>
      <c r="K50" s="54">
        <v>0</v>
      </c>
      <c r="L50" s="54">
        <v>0</v>
      </c>
      <c r="M50" s="62">
        <v>0</v>
      </c>
      <c r="N50" s="54">
        <v>0</v>
      </c>
      <c r="O50" s="54">
        <v>0</v>
      </c>
      <c r="P50" s="54">
        <v>0</v>
      </c>
      <c r="Q50" s="62">
        <v>0</v>
      </c>
      <c r="R50" s="54">
        <v>0</v>
      </c>
      <c r="S50" s="54">
        <v>0</v>
      </c>
      <c r="T50" s="54">
        <v>0</v>
      </c>
      <c r="U50" s="62">
        <v>0</v>
      </c>
      <c r="V50" s="54">
        <v>0</v>
      </c>
      <c r="W50" s="54">
        <v>0</v>
      </c>
      <c r="X50" s="54">
        <v>0</v>
      </c>
      <c r="Y50" s="62">
        <v>0</v>
      </c>
      <c r="Z50" s="54">
        <v>0</v>
      </c>
      <c r="AA50" s="54">
        <v>0</v>
      </c>
      <c r="AB50" s="54">
        <v>0</v>
      </c>
      <c r="AC50" s="62">
        <v>0</v>
      </c>
      <c r="AD50" s="54">
        <v>0</v>
      </c>
      <c r="AE50" s="54">
        <v>0</v>
      </c>
      <c r="AF50" s="54">
        <v>0</v>
      </c>
      <c r="AG50" s="62">
        <v>0</v>
      </c>
      <c r="AH50" s="54">
        <v>0</v>
      </c>
      <c r="AI50" s="54">
        <v>0</v>
      </c>
      <c r="AJ50" s="54">
        <v>0</v>
      </c>
      <c r="AK50" s="62">
        <v>0</v>
      </c>
      <c r="AL50" s="54">
        <v>0</v>
      </c>
      <c r="AM50" s="54">
        <v>0</v>
      </c>
      <c r="AN50" s="54">
        <v>0</v>
      </c>
      <c r="AO50" s="62">
        <v>0</v>
      </c>
      <c r="AP50" s="54">
        <v>0</v>
      </c>
      <c r="AQ50" s="54">
        <v>0</v>
      </c>
      <c r="AR50" s="54">
        <v>0</v>
      </c>
      <c r="AS50" s="54">
        <v>0</v>
      </c>
      <c r="AT50" s="54">
        <v>0</v>
      </c>
      <c r="AU50" s="33"/>
      <c r="AV50" s="33"/>
      <c r="AW50" s="33"/>
      <c r="AX50" s="33"/>
    </row>
    <row r="51" spans="1:50" x14ac:dyDescent="0.3">
      <c r="A51" s="15" t="s">
        <v>48</v>
      </c>
      <c r="B51" s="54">
        <v>0</v>
      </c>
      <c r="C51" s="54">
        <v>0</v>
      </c>
      <c r="D51" s="54">
        <v>0</v>
      </c>
      <c r="E51" s="62">
        <v>0</v>
      </c>
      <c r="F51" s="54">
        <v>0</v>
      </c>
      <c r="G51" s="54">
        <v>8602335</v>
      </c>
      <c r="H51" s="54">
        <v>8602335</v>
      </c>
      <c r="I51" s="62">
        <v>0</v>
      </c>
      <c r="J51" s="54">
        <v>0</v>
      </c>
      <c r="K51" s="54">
        <v>0</v>
      </c>
      <c r="L51" s="54">
        <v>0</v>
      </c>
      <c r="M51" s="62">
        <v>0</v>
      </c>
      <c r="N51" s="54">
        <v>0</v>
      </c>
      <c r="O51" s="54">
        <v>0</v>
      </c>
      <c r="P51" s="54">
        <v>0</v>
      </c>
      <c r="Q51" s="62">
        <v>0</v>
      </c>
      <c r="R51" s="54">
        <v>0</v>
      </c>
      <c r="S51" s="54">
        <v>0</v>
      </c>
      <c r="T51" s="54">
        <v>0</v>
      </c>
      <c r="U51" s="62">
        <v>0</v>
      </c>
      <c r="V51" s="54">
        <v>0</v>
      </c>
      <c r="W51" s="54">
        <v>0</v>
      </c>
      <c r="X51" s="54">
        <v>0</v>
      </c>
      <c r="Y51" s="62">
        <v>0</v>
      </c>
      <c r="Z51" s="54">
        <v>0</v>
      </c>
      <c r="AA51" s="54">
        <v>0</v>
      </c>
      <c r="AB51" s="54">
        <v>0</v>
      </c>
      <c r="AC51" s="62">
        <v>0</v>
      </c>
      <c r="AD51" s="54">
        <v>0</v>
      </c>
      <c r="AE51" s="54">
        <v>0</v>
      </c>
      <c r="AF51" s="54">
        <v>0</v>
      </c>
      <c r="AG51" s="62">
        <v>0</v>
      </c>
      <c r="AH51" s="54">
        <v>0</v>
      </c>
      <c r="AI51" s="54">
        <v>0</v>
      </c>
      <c r="AJ51" s="54">
        <v>0</v>
      </c>
      <c r="AK51" s="62">
        <v>0</v>
      </c>
      <c r="AL51" s="54">
        <v>0</v>
      </c>
      <c r="AM51" s="54">
        <v>0</v>
      </c>
      <c r="AN51" s="54">
        <v>0</v>
      </c>
      <c r="AO51" s="62">
        <v>0</v>
      </c>
      <c r="AP51" s="54">
        <v>0</v>
      </c>
      <c r="AQ51" s="54">
        <v>10394157</v>
      </c>
      <c r="AR51" s="54">
        <v>18996492</v>
      </c>
      <c r="AS51" s="54">
        <v>0</v>
      </c>
      <c r="AT51" s="54">
        <v>0</v>
      </c>
      <c r="AU51" s="33"/>
      <c r="AV51" s="33"/>
      <c r="AW51" s="33"/>
      <c r="AX51" s="33"/>
    </row>
    <row r="52" spans="1:50" x14ac:dyDescent="0.3">
      <c r="A52" s="15" t="s">
        <v>49</v>
      </c>
      <c r="B52" s="54">
        <v>0</v>
      </c>
      <c r="C52" s="54">
        <v>0</v>
      </c>
      <c r="D52" s="54">
        <v>0</v>
      </c>
      <c r="E52" s="62">
        <v>0</v>
      </c>
      <c r="F52" s="54">
        <v>0</v>
      </c>
      <c r="G52" s="54">
        <v>0</v>
      </c>
      <c r="H52" s="54">
        <v>0</v>
      </c>
      <c r="I52" s="62">
        <v>0</v>
      </c>
      <c r="J52" s="54">
        <v>0</v>
      </c>
      <c r="K52" s="54">
        <v>0</v>
      </c>
      <c r="L52" s="54">
        <v>0</v>
      </c>
      <c r="M52" s="62">
        <v>0</v>
      </c>
      <c r="N52" s="54">
        <v>0</v>
      </c>
      <c r="O52" s="54">
        <v>0</v>
      </c>
      <c r="P52" s="54">
        <v>0</v>
      </c>
      <c r="Q52" s="62">
        <v>0</v>
      </c>
      <c r="R52" s="54">
        <v>0</v>
      </c>
      <c r="S52" s="54">
        <v>0</v>
      </c>
      <c r="T52" s="54">
        <v>0</v>
      </c>
      <c r="U52" s="62">
        <v>0</v>
      </c>
      <c r="V52" s="54">
        <v>0</v>
      </c>
      <c r="W52" s="54">
        <v>0</v>
      </c>
      <c r="X52" s="54">
        <v>0</v>
      </c>
      <c r="Y52" s="62">
        <v>0</v>
      </c>
      <c r="Z52" s="54">
        <v>0</v>
      </c>
      <c r="AA52" s="54">
        <v>0</v>
      </c>
      <c r="AB52" s="54">
        <v>0</v>
      </c>
      <c r="AC52" s="62">
        <v>0</v>
      </c>
      <c r="AD52" s="54">
        <v>0</v>
      </c>
      <c r="AE52" s="54">
        <v>0</v>
      </c>
      <c r="AF52" s="54">
        <v>0</v>
      </c>
      <c r="AG52" s="62">
        <v>0</v>
      </c>
      <c r="AH52" s="54">
        <v>0</v>
      </c>
      <c r="AI52" s="54">
        <v>0</v>
      </c>
      <c r="AJ52" s="54">
        <v>0</v>
      </c>
      <c r="AK52" s="62">
        <v>0</v>
      </c>
      <c r="AL52" s="54">
        <v>0</v>
      </c>
      <c r="AM52" s="54">
        <v>0</v>
      </c>
      <c r="AN52" s="54">
        <v>0</v>
      </c>
      <c r="AO52" s="62">
        <v>0</v>
      </c>
      <c r="AP52" s="54">
        <v>0</v>
      </c>
      <c r="AQ52" s="54">
        <v>0</v>
      </c>
      <c r="AR52" s="54">
        <v>0</v>
      </c>
      <c r="AS52" s="54">
        <v>0</v>
      </c>
      <c r="AT52" s="54">
        <v>0</v>
      </c>
      <c r="AU52" s="33"/>
      <c r="AV52" s="33"/>
      <c r="AW52" s="33"/>
      <c r="AX52" s="33"/>
    </row>
    <row r="53" spans="1:50" x14ac:dyDescent="0.3">
      <c r="A53" s="15" t="s">
        <v>50</v>
      </c>
      <c r="B53" s="54">
        <v>0</v>
      </c>
      <c r="C53" s="54">
        <v>0</v>
      </c>
      <c r="D53" s="54">
        <v>0</v>
      </c>
      <c r="E53" s="62">
        <v>0</v>
      </c>
      <c r="F53" s="54">
        <v>0</v>
      </c>
      <c r="G53" s="54">
        <v>374600</v>
      </c>
      <c r="H53" s="54">
        <v>374600</v>
      </c>
      <c r="I53" s="62">
        <v>0</v>
      </c>
      <c r="J53" s="54">
        <v>0</v>
      </c>
      <c r="K53" s="54">
        <v>0</v>
      </c>
      <c r="L53" s="54">
        <v>0</v>
      </c>
      <c r="M53" s="62">
        <v>0</v>
      </c>
      <c r="N53" s="54">
        <v>0</v>
      </c>
      <c r="O53" s="54">
        <v>0</v>
      </c>
      <c r="P53" s="54">
        <v>0</v>
      </c>
      <c r="Q53" s="62">
        <v>0</v>
      </c>
      <c r="R53" s="54">
        <v>0</v>
      </c>
      <c r="S53" s="54">
        <v>0</v>
      </c>
      <c r="T53" s="54">
        <v>0</v>
      </c>
      <c r="U53" s="62">
        <v>0</v>
      </c>
      <c r="V53" s="54">
        <v>0</v>
      </c>
      <c r="W53" s="54">
        <v>0</v>
      </c>
      <c r="X53" s="54">
        <v>0</v>
      </c>
      <c r="Y53" s="62">
        <v>0</v>
      </c>
      <c r="Z53" s="54">
        <v>0</v>
      </c>
      <c r="AA53" s="54">
        <v>0</v>
      </c>
      <c r="AB53" s="54">
        <v>0</v>
      </c>
      <c r="AC53" s="62">
        <v>0</v>
      </c>
      <c r="AD53" s="54">
        <v>0</v>
      </c>
      <c r="AE53" s="54">
        <v>0</v>
      </c>
      <c r="AF53" s="54">
        <v>0</v>
      </c>
      <c r="AG53" s="62">
        <v>0</v>
      </c>
      <c r="AH53" s="54">
        <v>0</v>
      </c>
      <c r="AI53" s="54">
        <v>0</v>
      </c>
      <c r="AJ53" s="54">
        <v>0</v>
      </c>
      <c r="AK53" s="62">
        <v>0</v>
      </c>
      <c r="AL53" s="54">
        <v>0</v>
      </c>
      <c r="AM53" s="54">
        <v>0</v>
      </c>
      <c r="AN53" s="54">
        <v>0</v>
      </c>
      <c r="AO53" s="62">
        <v>0</v>
      </c>
      <c r="AP53" s="54">
        <v>0</v>
      </c>
      <c r="AQ53" s="54">
        <v>0</v>
      </c>
      <c r="AR53" s="54">
        <v>374600</v>
      </c>
      <c r="AS53" s="54">
        <v>0</v>
      </c>
      <c r="AT53" s="54">
        <v>0</v>
      </c>
      <c r="AU53" s="33"/>
      <c r="AV53" s="33"/>
      <c r="AW53" s="33"/>
      <c r="AX53" s="33"/>
    </row>
    <row r="54" spans="1:50" x14ac:dyDescent="0.3">
      <c r="A54" s="3" t="s">
        <v>51</v>
      </c>
      <c r="B54" s="54">
        <v>0</v>
      </c>
      <c r="C54" s="54">
        <v>0</v>
      </c>
      <c r="D54" s="54">
        <v>0</v>
      </c>
      <c r="E54" s="63">
        <v>0</v>
      </c>
      <c r="F54" s="54">
        <v>0</v>
      </c>
      <c r="G54" s="54">
        <v>0</v>
      </c>
      <c r="H54" s="54">
        <v>0</v>
      </c>
      <c r="I54" s="63">
        <v>0</v>
      </c>
      <c r="J54" s="54">
        <v>0</v>
      </c>
      <c r="K54" s="54">
        <v>0</v>
      </c>
      <c r="L54" s="54">
        <v>0</v>
      </c>
      <c r="M54" s="63">
        <v>0</v>
      </c>
      <c r="N54" s="54">
        <v>0</v>
      </c>
      <c r="O54" s="54">
        <v>0</v>
      </c>
      <c r="P54" s="54">
        <v>0</v>
      </c>
      <c r="Q54" s="63">
        <v>0</v>
      </c>
      <c r="R54" s="54">
        <v>0</v>
      </c>
      <c r="S54" s="54">
        <v>0</v>
      </c>
      <c r="T54" s="54">
        <v>0</v>
      </c>
      <c r="U54" s="63">
        <v>0</v>
      </c>
      <c r="V54" s="54">
        <v>0</v>
      </c>
      <c r="W54" s="54">
        <v>0</v>
      </c>
      <c r="X54" s="54">
        <v>0</v>
      </c>
      <c r="Y54" s="63">
        <v>0</v>
      </c>
      <c r="Z54" s="54">
        <v>0</v>
      </c>
      <c r="AA54" s="54">
        <v>0</v>
      </c>
      <c r="AB54" s="54">
        <v>0</v>
      </c>
      <c r="AC54" s="63">
        <v>0</v>
      </c>
      <c r="AD54" s="54">
        <v>0</v>
      </c>
      <c r="AE54" s="54">
        <v>0</v>
      </c>
      <c r="AF54" s="54">
        <v>0</v>
      </c>
      <c r="AG54" s="63">
        <v>0</v>
      </c>
      <c r="AH54" s="54">
        <v>0</v>
      </c>
      <c r="AI54" s="54">
        <v>0</v>
      </c>
      <c r="AJ54" s="54">
        <v>0</v>
      </c>
      <c r="AK54" s="63">
        <v>0</v>
      </c>
      <c r="AL54" s="54">
        <v>0</v>
      </c>
      <c r="AM54" s="54">
        <v>0</v>
      </c>
      <c r="AN54" s="54">
        <v>0</v>
      </c>
      <c r="AO54" s="63">
        <v>0</v>
      </c>
      <c r="AP54" s="54">
        <v>0</v>
      </c>
      <c r="AQ54" s="54">
        <v>0</v>
      </c>
      <c r="AR54" s="54">
        <v>0</v>
      </c>
      <c r="AS54" s="54">
        <v>0</v>
      </c>
      <c r="AT54" s="54">
        <v>0</v>
      </c>
      <c r="AU54" s="33"/>
      <c r="AV54" s="33"/>
      <c r="AW54" s="33"/>
      <c r="AX54" s="33"/>
    </row>
    <row r="55" spans="1:50" x14ac:dyDescent="0.3">
      <c r="A55" s="173" t="s">
        <v>371</v>
      </c>
    </row>
    <row r="56" spans="1:50" x14ac:dyDescent="0.3">
      <c r="A56" s="2"/>
      <c r="B56" s="2"/>
    </row>
  </sheetData>
  <phoneticPr fontId="8" type="noConversion"/>
  <conditionalFormatting sqref="B3:AT54">
    <cfRule type="cellIs" dxfId="1" priority="1" operator="lessThan">
      <formula>0</formula>
    </cfRule>
  </conditionalFormatting>
  <pageMargins left="0.25" right="0.25" top="0.75" bottom="0.75" header="0.3" footer="0.3"/>
  <pageSetup scale="63" fitToWidth="0" orientation="landscape" r:id="rId1"/>
  <headerFooter differentFirst="1">
    <oddHeader>&amp;L&amp;"Arial,Regular"&amp;12E.4.: Expenditures using MOE in Separate State Programs, FY 2020</oddHeader>
    <oddFooter>&amp;CPage &amp;P of &amp;N</oddFooter>
    <firstFooter>&amp;CPage &amp;P of &amp;N</firstFooter>
  </headerFooter>
  <colBreaks count="1" manualBreakCount="1">
    <brk id="3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tabColor theme="9" tint="0.39997558519241921"/>
    <pageSetUpPr fitToPage="1"/>
  </sheetPr>
  <dimension ref="A1:AT60"/>
  <sheetViews>
    <sheetView zoomScaleNormal="100" workbookViewId="0">
      <pane xSplit="1" ySplit="2" topLeftCell="B48" activePane="bottomRight" state="frozenSplit"/>
      <selection pane="topRight" activeCell="G1" sqref="G1"/>
      <selection pane="bottomLeft" activeCell="A15" sqref="A15"/>
      <selection pane="bottomRight" activeCell="A55" sqref="A55"/>
    </sheetView>
  </sheetViews>
  <sheetFormatPr defaultColWidth="9.1796875" defaultRowHeight="14.5" x14ac:dyDescent="0.35"/>
  <cols>
    <col min="1" max="1" width="22.26953125" style="8" customWidth="1"/>
    <col min="2" max="2" width="14.7265625" style="8" customWidth="1"/>
    <col min="3" max="6" width="14.7265625" style="8" hidden="1" customWidth="1"/>
    <col min="7" max="7" width="14.7265625" style="8" customWidth="1"/>
    <col min="8" max="8" width="21.7265625" style="8" customWidth="1"/>
    <col min="9" max="13" width="14.7265625" style="8" hidden="1" customWidth="1"/>
    <col min="14" max="15" width="14.7265625" style="8" customWidth="1"/>
    <col min="16" max="16" width="14.7265625" style="8" hidden="1" customWidth="1"/>
    <col min="17" max="18" width="14.7265625" style="8" customWidth="1"/>
    <col min="19" max="19" width="14.7265625" style="8" hidden="1" customWidth="1"/>
    <col min="20" max="23" width="14.7265625" style="8" customWidth="1"/>
    <col min="24" max="24" width="17" style="8" customWidth="1"/>
    <col min="25" max="28" width="14.7265625" style="8" hidden="1" customWidth="1"/>
    <col min="29" max="29" width="14.7265625" style="8" customWidth="1"/>
    <col min="30" max="32" width="14.7265625" style="8" hidden="1" customWidth="1"/>
    <col min="33" max="33" width="16.81640625" style="8" hidden="1" customWidth="1"/>
    <col min="34" max="38" width="14.7265625" style="8" hidden="1" customWidth="1"/>
    <col min="39" max="40" width="14.7265625" style="8" customWidth="1"/>
    <col min="41" max="41" width="14.7265625" style="8" hidden="1" customWidth="1"/>
    <col min="42" max="42" width="14.7265625" style="8" customWidth="1"/>
    <col min="43" max="43" width="14.7265625" style="8" hidden="1" customWidth="1"/>
    <col min="44" max="44" width="14.7265625" style="8" customWidth="1"/>
    <col min="45" max="46" width="14.7265625" style="8" hidden="1" customWidth="1"/>
    <col min="47" max="16384" width="9.1796875" style="8"/>
  </cols>
  <sheetData>
    <row r="1" spans="1:46" s="222" customFormat="1" ht="15" customHeight="1" x14ac:dyDescent="0.35">
      <c r="A1" s="225" t="s">
        <v>220</v>
      </c>
      <c r="C1" s="238"/>
      <c r="D1" s="238"/>
      <c r="E1" s="236"/>
      <c r="F1" s="236"/>
      <c r="G1" s="236"/>
      <c r="H1" s="236"/>
      <c r="I1" s="236"/>
      <c r="J1" s="236"/>
      <c r="K1" s="236"/>
      <c r="L1" s="236"/>
      <c r="M1" s="236"/>
      <c r="N1" s="236"/>
    </row>
    <row r="2" spans="1:46" s="32" customFormat="1" ht="57" x14ac:dyDescent="0.35">
      <c r="A2" s="55" t="s">
        <v>0</v>
      </c>
      <c r="B2" s="55" t="s">
        <v>310</v>
      </c>
      <c r="C2" s="55" t="s">
        <v>311</v>
      </c>
      <c r="D2" s="55" t="s">
        <v>312</v>
      </c>
      <c r="E2" s="55" t="s">
        <v>313</v>
      </c>
      <c r="F2" s="55" t="s">
        <v>314</v>
      </c>
      <c r="G2" s="55" t="s">
        <v>315</v>
      </c>
      <c r="H2" s="87" t="s">
        <v>316</v>
      </c>
      <c r="I2" s="87" t="s">
        <v>317</v>
      </c>
      <c r="J2" s="55" t="s">
        <v>318</v>
      </c>
      <c r="K2" s="87" t="s">
        <v>319</v>
      </c>
      <c r="L2" s="87" t="s">
        <v>320</v>
      </c>
      <c r="M2" s="87" t="s">
        <v>321</v>
      </c>
      <c r="N2" s="55" t="s">
        <v>322</v>
      </c>
      <c r="O2" s="87" t="s">
        <v>323</v>
      </c>
      <c r="P2" s="87" t="s">
        <v>324</v>
      </c>
      <c r="Q2" s="87" t="s">
        <v>369</v>
      </c>
      <c r="R2" s="55" t="s">
        <v>326</v>
      </c>
      <c r="S2" s="87" t="s">
        <v>327</v>
      </c>
      <c r="T2" s="87" t="s">
        <v>328</v>
      </c>
      <c r="U2" s="87" t="s">
        <v>329</v>
      </c>
      <c r="V2" s="55" t="s">
        <v>330</v>
      </c>
      <c r="W2" s="55" t="s">
        <v>331</v>
      </c>
      <c r="X2" s="87" t="s">
        <v>332</v>
      </c>
      <c r="Y2" s="87" t="s">
        <v>333</v>
      </c>
      <c r="Z2" s="55" t="s">
        <v>334</v>
      </c>
      <c r="AA2" s="55" t="s">
        <v>335</v>
      </c>
      <c r="AB2" s="55" t="s">
        <v>336</v>
      </c>
      <c r="AC2" s="55" t="s">
        <v>337</v>
      </c>
      <c r="AD2" s="55" t="s">
        <v>338</v>
      </c>
      <c r="AE2" s="55" t="s">
        <v>339</v>
      </c>
      <c r="AF2" s="55" t="s">
        <v>340</v>
      </c>
      <c r="AG2" s="55" t="s">
        <v>341</v>
      </c>
      <c r="AH2" s="55" t="s">
        <v>342</v>
      </c>
      <c r="AI2" s="87" t="s">
        <v>343</v>
      </c>
      <c r="AJ2" s="87" t="s">
        <v>344</v>
      </c>
      <c r="AK2" s="87" t="s">
        <v>345</v>
      </c>
      <c r="AL2" s="55" t="s">
        <v>346</v>
      </c>
      <c r="AM2" s="55" t="s">
        <v>347</v>
      </c>
      <c r="AN2" s="87" t="s">
        <v>348</v>
      </c>
      <c r="AO2" s="87" t="s">
        <v>349</v>
      </c>
      <c r="AP2" s="87" t="s">
        <v>350</v>
      </c>
      <c r="AQ2" s="55" t="s">
        <v>351</v>
      </c>
      <c r="AR2" s="55" t="s">
        <v>352</v>
      </c>
      <c r="AS2" s="55" t="s">
        <v>353</v>
      </c>
      <c r="AT2" s="55" t="s">
        <v>354</v>
      </c>
    </row>
    <row r="3" spans="1:46" x14ac:dyDescent="0.35">
      <c r="A3" s="117" t="s">
        <v>52</v>
      </c>
      <c r="B3" s="118">
        <v>608000000</v>
      </c>
      <c r="C3" s="118">
        <v>0</v>
      </c>
      <c r="D3" s="118">
        <v>0</v>
      </c>
      <c r="E3" s="118">
        <v>0</v>
      </c>
      <c r="F3" s="118">
        <v>0</v>
      </c>
      <c r="G3" s="118">
        <v>451124658</v>
      </c>
      <c r="H3" s="118">
        <v>451124658</v>
      </c>
      <c r="I3" s="118">
        <v>0</v>
      </c>
      <c r="J3" s="118">
        <v>0</v>
      </c>
      <c r="K3" s="118">
        <v>0</v>
      </c>
      <c r="L3" s="118">
        <v>0</v>
      </c>
      <c r="M3" s="118">
        <v>0</v>
      </c>
      <c r="N3" s="118">
        <v>57773213</v>
      </c>
      <c r="O3" s="118">
        <v>57735591</v>
      </c>
      <c r="P3" s="118">
        <v>0</v>
      </c>
      <c r="Q3" s="118">
        <v>37622</v>
      </c>
      <c r="R3" s="118">
        <v>737725</v>
      </c>
      <c r="S3" s="118">
        <v>6324</v>
      </c>
      <c r="T3" s="118">
        <v>316224</v>
      </c>
      <c r="U3" s="118">
        <v>415177</v>
      </c>
      <c r="V3" s="118">
        <v>70409</v>
      </c>
      <c r="W3" s="118">
        <v>90181012</v>
      </c>
      <c r="X3" s="118">
        <v>90181012</v>
      </c>
      <c r="Y3" s="118">
        <v>0</v>
      </c>
      <c r="Z3" s="118">
        <v>0</v>
      </c>
      <c r="AA3" s="118">
        <v>0</v>
      </c>
      <c r="AB3" s="118">
        <v>0</v>
      </c>
      <c r="AC3" s="118">
        <v>3430150</v>
      </c>
      <c r="AD3" s="118">
        <v>0</v>
      </c>
      <c r="AE3" s="118">
        <v>54233</v>
      </c>
      <c r="AF3" s="118">
        <v>0</v>
      </c>
      <c r="AG3" s="118">
        <v>69683</v>
      </c>
      <c r="AH3" s="118">
        <v>0</v>
      </c>
      <c r="AI3" s="118">
        <v>0</v>
      </c>
      <c r="AJ3" s="118">
        <v>0</v>
      </c>
      <c r="AK3" s="118">
        <v>0</v>
      </c>
      <c r="AL3" s="118">
        <v>0</v>
      </c>
      <c r="AM3" s="118">
        <v>4558917</v>
      </c>
      <c r="AN3" s="118">
        <v>4493820</v>
      </c>
      <c r="AO3" s="118">
        <v>0</v>
      </c>
      <c r="AP3" s="118">
        <v>65097</v>
      </c>
      <c r="AQ3" s="118">
        <v>0</v>
      </c>
      <c r="AR3" s="118">
        <v>608000000</v>
      </c>
      <c r="AS3" s="118">
        <v>0</v>
      </c>
      <c r="AT3" s="118">
        <v>0</v>
      </c>
    </row>
    <row r="4" spans="1:46" x14ac:dyDescent="0.35">
      <c r="A4" s="15" t="s">
        <v>1</v>
      </c>
      <c r="B4" s="54">
        <v>11079760</v>
      </c>
      <c r="C4" s="54">
        <v>0</v>
      </c>
      <c r="D4" s="54">
        <v>0</v>
      </c>
      <c r="E4" s="62">
        <v>0</v>
      </c>
      <c r="F4" s="54">
        <v>0</v>
      </c>
      <c r="G4" s="54">
        <v>11079760</v>
      </c>
      <c r="H4" s="54">
        <v>11079760</v>
      </c>
      <c r="I4" s="62">
        <v>0</v>
      </c>
      <c r="J4" s="54">
        <v>0</v>
      </c>
      <c r="K4" s="54">
        <v>0</v>
      </c>
      <c r="L4" s="54">
        <v>0</v>
      </c>
      <c r="M4" s="62">
        <v>0</v>
      </c>
      <c r="N4" s="54">
        <v>0</v>
      </c>
      <c r="O4" s="54">
        <v>0</v>
      </c>
      <c r="P4" s="54">
        <v>0</v>
      </c>
      <c r="Q4" s="62">
        <v>0</v>
      </c>
      <c r="R4" s="54">
        <v>0</v>
      </c>
      <c r="S4" s="54">
        <v>0</v>
      </c>
      <c r="T4" s="54">
        <v>0</v>
      </c>
      <c r="U4" s="62">
        <v>0</v>
      </c>
      <c r="V4" s="54">
        <v>0</v>
      </c>
      <c r="W4" s="54">
        <v>0</v>
      </c>
      <c r="X4" s="54">
        <v>0</v>
      </c>
      <c r="Y4" s="62">
        <v>0</v>
      </c>
      <c r="Z4" s="54">
        <v>0</v>
      </c>
      <c r="AA4" s="54">
        <v>0</v>
      </c>
      <c r="AB4" s="54">
        <v>0</v>
      </c>
      <c r="AC4" s="62">
        <v>0</v>
      </c>
      <c r="AD4" s="54">
        <v>0</v>
      </c>
      <c r="AE4" s="54">
        <v>0</v>
      </c>
      <c r="AF4" s="54">
        <v>0</v>
      </c>
      <c r="AG4" s="62">
        <v>0</v>
      </c>
      <c r="AH4" s="54">
        <v>0</v>
      </c>
      <c r="AI4" s="54">
        <v>0</v>
      </c>
      <c r="AJ4" s="54">
        <v>0</v>
      </c>
      <c r="AK4" s="62">
        <v>0</v>
      </c>
      <c r="AL4" s="54">
        <v>0</v>
      </c>
      <c r="AM4" s="54">
        <v>0</v>
      </c>
      <c r="AN4" s="54">
        <v>0</v>
      </c>
      <c r="AO4" s="62">
        <v>0</v>
      </c>
      <c r="AP4" s="54">
        <v>0</v>
      </c>
      <c r="AQ4" s="54">
        <v>0</v>
      </c>
      <c r="AR4" s="54">
        <v>11079760</v>
      </c>
      <c r="AS4" s="54">
        <v>0</v>
      </c>
      <c r="AT4" s="54">
        <v>0</v>
      </c>
    </row>
    <row r="5" spans="1:46" x14ac:dyDescent="0.35">
      <c r="A5" s="15" t="s">
        <v>2</v>
      </c>
      <c r="B5" s="54">
        <v>0</v>
      </c>
      <c r="C5" s="54">
        <v>0</v>
      </c>
      <c r="D5" s="54">
        <v>0</v>
      </c>
      <c r="E5" s="62">
        <v>0</v>
      </c>
      <c r="F5" s="54">
        <v>0</v>
      </c>
      <c r="G5" s="54">
        <v>0</v>
      </c>
      <c r="H5" s="54">
        <v>0</v>
      </c>
      <c r="I5" s="62">
        <v>0</v>
      </c>
      <c r="J5" s="54">
        <v>0</v>
      </c>
      <c r="K5" s="54">
        <v>0</v>
      </c>
      <c r="L5" s="54">
        <v>0</v>
      </c>
      <c r="M5" s="62">
        <v>0</v>
      </c>
      <c r="N5" s="54">
        <v>0</v>
      </c>
      <c r="O5" s="54">
        <v>0</v>
      </c>
      <c r="P5" s="54">
        <v>0</v>
      </c>
      <c r="Q5" s="62">
        <v>0</v>
      </c>
      <c r="R5" s="54">
        <v>0</v>
      </c>
      <c r="S5" s="54">
        <v>0</v>
      </c>
      <c r="T5" s="54">
        <v>0</v>
      </c>
      <c r="U5" s="62">
        <v>0</v>
      </c>
      <c r="V5" s="54">
        <v>0</v>
      </c>
      <c r="W5" s="54">
        <v>0</v>
      </c>
      <c r="X5" s="54">
        <v>0</v>
      </c>
      <c r="Y5" s="62">
        <v>0</v>
      </c>
      <c r="Z5" s="54">
        <v>0</v>
      </c>
      <c r="AA5" s="54">
        <v>0</v>
      </c>
      <c r="AB5" s="54">
        <v>0</v>
      </c>
      <c r="AC5" s="62">
        <v>0</v>
      </c>
      <c r="AD5" s="54">
        <v>0</v>
      </c>
      <c r="AE5" s="54">
        <v>0</v>
      </c>
      <c r="AF5" s="54">
        <v>0</v>
      </c>
      <c r="AG5" s="62">
        <v>0</v>
      </c>
      <c r="AH5" s="54">
        <v>0</v>
      </c>
      <c r="AI5" s="54">
        <v>0</v>
      </c>
      <c r="AJ5" s="54">
        <v>0</v>
      </c>
      <c r="AK5" s="62">
        <v>0</v>
      </c>
      <c r="AL5" s="54">
        <v>0</v>
      </c>
      <c r="AM5" s="54">
        <v>0</v>
      </c>
      <c r="AN5" s="54">
        <v>0</v>
      </c>
      <c r="AO5" s="62">
        <v>0</v>
      </c>
      <c r="AP5" s="54">
        <v>0</v>
      </c>
      <c r="AQ5" s="54">
        <v>0</v>
      </c>
      <c r="AR5" s="54">
        <v>0</v>
      </c>
      <c r="AS5" s="54">
        <v>0</v>
      </c>
      <c r="AT5" s="54">
        <v>0</v>
      </c>
    </row>
    <row r="6" spans="1:46" x14ac:dyDescent="0.35">
      <c r="A6" s="15" t="s">
        <v>3</v>
      </c>
      <c r="B6" s="54">
        <v>23754975</v>
      </c>
      <c r="C6" s="54">
        <v>0</v>
      </c>
      <c r="D6" s="54">
        <v>0</v>
      </c>
      <c r="E6" s="62">
        <v>0</v>
      </c>
      <c r="F6" s="54">
        <v>0</v>
      </c>
      <c r="G6" s="54">
        <v>16761579</v>
      </c>
      <c r="H6" s="54">
        <v>16761579</v>
      </c>
      <c r="I6" s="62">
        <v>0</v>
      </c>
      <c r="J6" s="54">
        <v>0</v>
      </c>
      <c r="K6" s="54">
        <v>0</v>
      </c>
      <c r="L6" s="54">
        <v>0</v>
      </c>
      <c r="M6" s="62">
        <v>0</v>
      </c>
      <c r="N6" s="54">
        <v>0</v>
      </c>
      <c r="O6" s="54">
        <v>0</v>
      </c>
      <c r="P6" s="54">
        <v>0</v>
      </c>
      <c r="Q6" s="62">
        <v>0</v>
      </c>
      <c r="R6" s="54">
        <v>0</v>
      </c>
      <c r="S6" s="54">
        <v>0</v>
      </c>
      <c r="T6" s="54">
        <v>0</v>
      </c>
      <c r="U6" s="62">
        <v>0</v>
      </c>
      <c r="V6" s="54">
        <v>0</v>
      </c>
      <c r="W6" s="54">
        <v>0</v>
      </c>
      <c r="X6" s="54">
        <v>0</v>
      </c>
      <c r="Y6" s="62">
        <v>0</v>
      </c>
      <c r="Z6" s="54">
        <v>0</v>
      </c>
      <c r="AA6" s="54">
        <v>0</v>
      </c>
      <c r="AB6" s="54">
        <v>0</v>
      </c>
      <c r="AC6" s="62">
        <v>3430150</v>
      </c>
      <c r="AD6" s="54">
        <v>0</v>
      </c>
      <c r="AE6" s="54">
        <v>0</v>
      </c>
      <c r="AF6" s="54">
        <v>0</v>
      </c>
      <c r="AG6" s="62">
        <v>0</v>
      </c>
      <c r="AH6" s="54">
        <v>0</v>
      </c>
      <c r="AI6" s="54">
        <v>0</v>
      </c>
      <c r="AJ6" s="54">
        <v>0</v>
      </c>
      <c r="AK6" s="62">
        <v>0</v>
      </c>
      <c r="AL6" s="54">
        <v>0</v>
      </c>
      <c r="AM6" s="54">
        <v>3563246</v>
      </c>
      <c r="AN6" s="54">
        <v>3563246</v>
      </c>
      <c r="AO6" s="62">
        <v>0</v>
      </c>
      <c r="AP6" s="54">
        <v>0</v>
      </c>
      <c r="AQ6" s="54">
        <v>0</v>
      </c>
      <c r="AR6" s="54">
        <v>23754975</v>
      </c>
      <c r="AS6" s="54">
        <v>0</v>
      </c>
      <c r="AT6" s="54">
        <v>0</v>
      </c>
    </row>
    <row r="7" spans="1:46" x14ac:dyDescent="0.35">
      <c r="A7" s="15" t="s">
        <v>4</v>
      </c>
      <c r="B7" s="54">
        <v>6736163</v>
      </c>
      <c r="C7" s="54">
        <v>0</v>
      </c>
      <c r="D7" s="54">
        <v>0</v>
      </c>
      <c r="E7" s="62">
        <v>0</v>
      </c>
      <c r="F7" s="54">
        <v>0</v>
      </c>
      <c r="G7" s="54">
        <v>0</v>
      </c>
      <c r="H7" s="54">
        <v>0</v>
      </c>
      <c r="I7" s="62">
        <v>0</v>
      </c>
      <c r="J7" s="54">
        <v>0</v>
      </c>
      <c r="K7" s="54">
        <v>0</v>
      </c>
      <c r="L7" s="54">
        <v>0</v>
      </c>
      <c r="M7" s="62">
        <v>0</v>
      </c>
      <c r="N7" s="54">
        <v>37622</v>
      </c>
      <c r="O7" s="54">
        <v>0</v>
      </c>
      <c r="P7" s="54">
        <v>0</v>
      </c>
      <c r="Q7" s="62">
        <v>37622</v>
      </c>
      <c r="R7" s="54">
        <v>737725</v>
      </c>
      <c r="S7" s="54">
        <v>6324</v>
      </c>
      <c r="T7" s="54">
        <v>316224</v>
      </c>
      <c r="U7" s="62">
        <v>415177</v>
      </c>
      <c r="V7" s="54">
        <v>70409</v>
      </c>
      <c r="W7" s="54">
        <v>4770820</v>
      </c>
      <c r="X7" s="54">
        <v>4770820</v>
      </c>
      <c r="Y7" s="62">
        <v>0</v>
      </c>
      <c r="Z7" s="54">
        <v>0</v>
      </c>
      <c r="AA7" s="54">
        <v>0</v>
      </c>
      <c r="AB7" s="54">
        <v>0</v>
      </c>
      <c r="AC7" s="62">
        <v>0</v>
      </c>
      <c r="AD7" s="54">
        <v>0</v>
      </c>
      <c r="AE7" s="54">
        <v>54233</v>
      </c>
      <c r="AF7" s="54">
        <v>0</v>
      </c>
      <c r="AG7" s="62">
        <v>69683</v>
      </c>
      <c r="AH7" s="54">
        <v>0</v>
      </c>
      <c r="AI7" s="54">
        <v>0</v>
      </c>
      <c r="AJ7" s="54">
        <v>0</v>
      </c>
      <c r="AK7" s="62">
        <v>0</v>
      </c>
      <c r="AL7" s="54">
        <v>0</v>
      </c>
      <c r="AM7" s="54">
        <v>995671</v>
      </c>
      <c r="AN7" s="54">
        <v>930574</v>
      </c>
      <c r="AO7" s="62">
        <v>0</v>
      </c>
      <c r="AP7" s="54">
        <v>65097</v>
      </c>
      <c r="AQ7" s="54">
        <v>0</v>
      </c>
      <c r="AR7" s="54">
        <v>6736163</v>
      </c>
      <c r="AS7" s="54">
        <v>0</v>
      </c>
      <c r="AT7" s="54">
        <v>0</v>
      </c>
    </row>
    <row r="8" spans="1:46" x14ac:dyDescent="0.35">
      <c r="A8" s="15" t="s">
        <v>5</v>
      </c>
      <c r="B8" s="54">
        <v>0</v>
      </c>
      <c r="C8" s="54">
        <v>0</v>
      </c>
      <c r="D8" s="54">
        <v>0</v>
      </c>
      <c r="E8" s="62">
        <v>0</v>
      </c>
      <c r="F8" s="54">
        <v>0</v>
      </c>
      <c r="G8" s="54">
        <v>0</v>
      </c>
      <c r="H8" s="54">
        <v>0</v>
      </c>
      <c r="I8" s="62">
        <v>0</v>
      </c>
      <c r="J8" s="54">
        <v>0</v>
      </c>
      <c r="K8" s="54">
        <v>0</v>
      </c>
      <c r="L8" s="54">
        <v>0</v>
      </c>
      <c r="M8" s="62">
        <v>0</v>
      </c>
      <c r="N8" s="54">
        <v>0</v>
      </c>
      <c r="O8" s="54">
        <v>0</v>
      </c>
      <c r="P8" s="54">
        <v>0</v>
      </c>
      <c r="Q8" s="62">
        <v>0</v>
      </c>
      <c r="R8" s="54">
        <v>0</v>
      </c>
      <c r="S8" s="54">
        <v>0</v>
      </c>
      <c r="T8" s="54">
        <v>0</v>
      </c>
      <c r="U8" s="62">
        <v>0</v>
      </c>
      <c r="V8" s="54">
        <v>0</v>
      </c>
      <c r="W8" s="54">
        <v>0</v>
      </c>
      <c r="X8" s="54">
        <v>0</v>
      </c>
      <c r="Y8" s="62">
        <v>0</v>
      </c>
      <c r="Z8" s="54">
        <v>0</v>
      </c>
      <c r="AA8" s="54">
        <v>0</v>
      </c>
      <c r="AB8" s="54">
        <v>0</v>
      </c>
      <c r="AC8" s="62">
        <v>0</v>
      </c>
      <c r="AD8" s="54">
        <v>0</v>
      </c>
      <c r="AE8" s="54">
        <v>0</v>
      </c>
      <c r="AF8" s="54">
        <v>0</v>
      </c>
      <c r="AG8" s="62">
        <v>0</v>
      </c>
      <c r="AH8" s="54">
        <v>0</v>
      </c>
      <c r="AI8" s="54">
        <v>0</v>
      </c>
      <c r="AJ8" s="54">
        <v>0</v>
      </c>
      <c r="AK8" s="62">
        <v>0</v>
      </c>
      <c r="AL8" s="54">
        <v>0</v>
      </c>
      <c r="AM8" s="54">
        <v>0</v>
      </c>
      <c r="AN8" s="54">
        <v>0</v>
      </c>
      <c r="AO8" s="62">
        <v>0</v>
      </c>
      <c r="AP8" s="54">
        <v>0</v>
      </c>
      <c r="AQ8" s="54">
        <v>0</v>
      </c>
      <c r="AR8" s="54">
        <v>0</v>
      </c>
      <c r="AS8" s="54">
        <v>0</v>
      </c>
      <c r="AT8" s="54">
        <v>0</v>
      </c>
    </row>
    <row r="9" spans="1:46" x14ac:dyDescent="0.35">
      <c r="A9" s="15" t="s">
        <v>6</v>
      </c>
      <c r="B9" s="54">
        <v>16154660</v>
      </c>
      <c r="C9" s="54">
        <v>0</v>
      </c>
      <c r="D9" s="54">
        <v>0</v>
      </c>
      <c r="E9" s="62">
        <v>0</v>
      </c>
      <c r="F9" s="54">
        <v>0</v>
      </c>
      <c r="G9" s="54">
        <v>16154660</v>
      </c>
      <c r="H9" s="54">
        <v>16154660</v>
      </c>
      <c r="I9" s="62">
        <v>0</v>
      </c>
      <c r="J9" s="54">
        <v>0</v>
      </c>
      <c r="K9" s="54">
        <v>0</v>
      </c>
      <c r="L9" s="54">
        <v>0</v>
      </c>
      <c r="M9" s="62">
        <v>0</v>
      </c>
      <c r="N9" s="54">
        <v>0</v>
      </c>
      <c r="O9" s="54">
        <v>0</v>
      </c>
      <c r="P9" s="54">
        <v>0</v>
      </c>
      <c r="Q9" s="62">
        <v>0</v>
      </c>
      <c r="R9" s="54">
        <v>0</v>
      </c>
      <c r="S9" s="54">
        <v>0</v>
      </c>
      <c r="T9" s="54">
        <v>0</v>
      </c>
      <c r="U9" s="62">
        <v>0</v>
      </c>
      <c r="V9" s="54">
        <v>0</v>
      </c>
      <c r="W9" s="54">
        <v>0</v>
      </c>
      <c r="X9" s="54">
        <v>0</v>
      </c>
      <c r="Y9" s="62">
        <v>0</v>
      </c>
      <c r="Z9" s="54">
        <v>0</v>
      </c>
      <c r="AA9" s="54">
        <v>0</v>
      </c>
      <c r="AB9" s="54">
        <v>0</v>
      </c>
      <c r="AC9" s="62">
        <v>0</v>
      </c>
      <c r="AD9" s="54">
        <v>0</v>
      </c>
      <c r="AE9" s="54">
        <v>0</v>
      </c>
      <c r="AF9" s="54">
        <v>0</v>
      </c>
      <c r="AG9" s="62">
        <v>0</v>
      </c>
      <c r="AH9" s="54">
        <v>0</v>
      </c>
      <c r="AI9" s="54">
        <v>0</v>
      </c>
      <c r="AJ9" s="54">
        <v>0</v>
      </c>
      <c r="AK9" s="62">
        <v>0</v>
      </c>
      <c r="AL9" s="54">
        <v>0</v>
      </c>
      <c r="AM9" s="54">
        <v>0</v>
      </c>
      <c r="AN9" s="54">
        <v>0</v>
      </c>
      <c r="AO9" s="62">
        <v>0</v>
      </c>
      <c r="AP9" s="54">
        <v>0</v>
      </c>
      <c r="AQ9" s="54">
        <v>0</v>
      </c>
      <c r="AR9" s="54">
        <v>16154660</v>
      </c>
      <c r="AS9" s="54">
        <v>0</v>
      </c>
      <c r="AT9" s="54">
        <v>0</v>
      </c>
    </row>
    <row r="10" spans="1:46" x14ac:dyDescent="0.35">
      <c r="A10" s="15" t="s">
        <v>7</v>
      </c>
      <c r="B10" s="54">
        <v>0</v>
      </c>
      <c r="C10" s="54">
        <v>0</v>
      </c>
      <c r="D10" s="54">
        <v>0</v>
      </c>
      <c r="E10" s="62">
        <v>0</v>
      </c>
      <c r="F10" s="54">
        <v>0</v>
      </c>
      <c r="G10" s="54">
        <v>0</v>
      </c>
      <c r="H10" s="54">
        <v>0</v>
      </c>
      <c r="I10" s="62">
        <v>0</v>
      </c>
      <c r="J10" s="54">
        <v>0</v>
      </c>
      <c r="K10" s="54">
        <v>0</v>
      </c>
      <c r="L10" s="54">
        <v>0</v>
      </c>
      <c r="M10" s="62">
        <v>0</v>
      </c>
      <c r="N10" s="54">
        <v>0</v>
      </c>
      <c r="O10" s="54">
        <v>0</v>
      </c>
      <c r="P10" s="54">
        <v>0</v>
      </c>
      <c r="Q10" s="62">
        <v>0</v>
      </c>
      <c r="R10" s="54">
        <v>0</v>
      </c>
      <c r="S10" s="54">
        <v>0</v>
      </c>
      <c r="T10" s="54">
        <v>0</v>
      </c>
      <c r="U10" s="62">
        <v>0</v>
      </c>
      <c r="V10" s="54">
        <v>0</v>
      </c>
      <c r="W10" s="54">
        <v>0</v>
      </c>
      <c r="X10" s="54">
        <v>0</v>
      </c>
      <c r="Y10" s="62">
        <v>0</v>
      </c>
      <c r="Z10" s="54">
        <v>0</v>
      </c>
      <c r="AA10" s="54">
        <v>0</v>
      </c>
      <c r="AB10" s="54">
        <v>0</v>
      </c>
      <c r="AC10" s="62">
        <v>0</v>
      </c>
      <c r="AD10" s="54">
        <v>0</v>
      </c>
      <c r="AE10" s="54">
        <v>0</v>
      </c>
      <c r="AF10" s="54">
        <v>0</v>
      </c>
      <c r="AG10" s="62">
        <v>0</v>
      </c>
      <c r="AH10" s="54">
        <v>0</v>
      </c>
      <c r="AI10" s="54">
        <v>0</v>
      </c>
      <c r="AJ10" s="54">
        <v>0</v>
      </c>
      <c r="AK10" s="62">
        <v>0</v>
      </c>
      <c r="AL10" s="54">
        <v>0</v>
      </c>
      <c r="AM10" s="54">
        <v>0</v>
      </c>
      <c r="AN10" s="54">
        <v>0</v>
      </c>
      <c r="AO10" s="62">
        <v>0</v>
      </c>
      <c r="AP10" s="54">
        <v>0</v>
      </c>
      <c r="AQ10" s="54">
        <v>0</v>
      </c>
      <c r="AR10" s="54">
        <v>0</v>
      </c>
      <c r="AS10" s="54">
        <v>0</v>
      </c>
      <c r="AT10" s="54">
        <v>0</v>
      </c>
    </row>
    <row r="11" spans="1:46" x14ac:dyDescent="0.35">
      <c r="A11" s="15" t="s">
        <v>8</v>
      </c>
      <c r="B11" s="54">
        <v>3834064</v>
      </c>
      <c r="C11" s="54">
        <v>0</v>
      </c>
      <c r="D11" s="54">
        <v>0</v>
      </c>
      <c r="E11" s="62">
        <v>0</v>
      </c>
      <c r="F11" s="54">
        <v>0</v>
      </c>
      <c r="G11" s="54">
        <v>0</v>
      </c>
      <c r="H11" s="54">
        <v>0</v>
      </c>
      <c r="I11" s="62">
        <v>0</v>
      </c>
      <c r="J11" s="54">
        <v>0</v>
      </c>
      <c r="K11" s="54">
        <v>0</v>
      </c>
      <c r="L11" s="54">
        <v>0</v>
      </c>
      <c r="M11" s="62">
        <v>0</v>
      </c>
      <c r="N11" s="54">
        <v>0</v>
      </c>
      <c r="O11" s="54">
        <v>0</v>
      </c>
      <c r="P11" s="54">
        <v>0</v>
      </c>
      <c r="Q11" s="62">
        <v>0</v>
      </c>
      <c r="R11" s="54">
        <v>0</v>
      </c>
      <c r="S11" s="54">
        <v>0</v>
      </c>
      <c r="T11" s="54">
        <v>0</v>
      </c>
      <c r="U11" s="62">
        <v>0</v>
      </c>
      <c r="V11" s="54">
        <v>0</v>
      </c>
      <c r="W11" s="54">
        <v>3834064</v>
      </c>
      <c r="X11" s="54">
        <v>3834064</v>
      </c>
      <c r="Y11" s="62">
        <v>0</v>
      </c>
      <c r="Z11" s="54">
        <v>0</v>
      </c>
      <c r="AA11" s="54">
        <v>0</v>
      </c>
      <c r="AB11" s="54">
        <v>0</v>
      </c>
      <c r="AC11" s="62">
        <v>0</v>
      </c>
      <c r="AD11" s="54">
        <v>0</v>
      </c>
      <c r="AE11" s="54">
        <v>0</v>
      </c>
      <c r="AF11" s="54">
        <v>0</v>
      </c>
      <c r="AG11" s="62">
        <v>0</v>
      </c>
      <c r="AH11" s="54">
        <v>0</v>
      </c>
      <c r="AI11" s="54">
        <v>0</v>
      </c>
      <c r="AJ11" s="54">
        <v>0</v>
      </c>
      <c r="AK11" s="62">
        <v>0</v>
      </c>
      <c r="AL11" s="54">
        <v>0</v>
      </c>
      <c r="AM11" s="54">
        <v>0</v>
      </c>
      <c r="AN11" s="54">
        <v>0</v>
      </c>
      <c r="AO11" s="62">
        <v>0</v>
      </c>
      <c r="AP11" s="54">
        <v>0</v>
      </c>
      <c r="AQ11" s="54">
        <v>0</v>
      </c>
      <c r="AR11" s="54">
        <v>3834064</v>
      </c>
      <c r="AS11" s="54">
        <v>0</v>
      </c>
      <c r="AT11" s="54">
        <v>0</v>
      </c>
    </row>
    <row r="12" spans="1:46" x14ac:dyDescent="0.35">
      <c r="A12" s="15" t="s">
        <v>9</v>
      </c>
      <c r="B12" s="54">
        <v>10996005</v>
      </c>
      <c r="C12" s="54">
        <v>0</v>
      </c>
      <c r="D12" s="54">
        <v>0</v>
      </c>
      <c r="E12" s="62">
        <v>0</v>
      </c>
      <c r="F12" s="54">
        <v>0</v>
      </c>
      <c r="G12" s="54">
        <v>10996005</v>
      </c>
      <c r="H12" s="54">
        <v>10996005</v>
      </c>
      <c r="I12" s="62">
        <v>0</v>
      </c>
      <c r="J12" s="54">
        <v>0</v>
      </c>
      <c r="K12" s="54">
        <v>0</v>
      </c>
      <c r="L12" s="54">
        <v>0</v>
      </c>
      <c r="M12" s="62">
        <v>0</v>
      </c>
      <c r="N12" s="54">
        <v>0</v>
      </c>
      <c r="O12" s="54">
        <v>0</v>
      </c>
      <c r="P12" s="54">
        <v>0</v>
      </c>
      <c r="Q12" s="62">
        <v>0</v>
      </c>
      <c r="R12" s="54">
        <v>0</v>
      </c>
      <c r="S12" s="54">
        <v>0</v>
      </c>
      <c r="T12" s="54">
        <v>0</v>
      </c>
      <c r="U12" s="62">
        <v>0</v>
      </c>
      <c r="V12" s="54">
        <v>0</v>
      </c>
      <c r="W12" s="54">
        <v>0</v>
      </c>
      <c r="X12" s="54">
        <v>0</v>
      </c>
      <c r="Y12" s="62">
        <v>0</v>
      </c>
      <c r="Z12" s="54">
        <v>0</v>
      </c>
      <c r="AA12" s="54">
        <v>0</v>
      </c>
      <c r="AB12" s="54">
        <v>0</v>
      </c>
      <c r="AC12" s="62">
        <v>0</v>
      </c>
      <c r="AD12" s="54">
        <v>0</v>
      </c>
      <c r="AE12" s="54">
        <v>0</v>
      </c>
      <c r="AF12" s="54">
        <v>0</v>
      </c>
      <c r="AG12" s="62">
        <v>0</v>
      </c>
      <c r="AH12" s="54">
        <v>0</v>
      </c>
      <c r="AI12" s="54">
        <v>0</v>
      </c>
      <c r="AJ12" s="54">
        <v>0</v>
      </c>
      <c r="AK12" s="62">
        <v>0</v>
      </c>
      <c r="AL12" s="54">
        <v>0</v>
      </c>
      <c r="AM12" s="54">
        <v>0</v>
      </c>
      <c r="AN12" s="54">
        <v>0</v>
      </c>
      <c r="AO12" s="62">
        <v>0</v>
      </c>
      <c r="AP12" s="54">
        <v>0</v>
      </c>
      <c r="AQ12" s="54">
        <v>0</v>
      </c>
      <c r="AR12" s="54">
        <v>10996005</v>
      </c>
      <c r="AS12" s="54">
        <v>0</v>
      </c>
      <c r="AT12" s="54">
        <v>0</v>
      </c>
    </row>
    <row r="13" spans="1:46" x14ac:dyDescent="0.35">
      <c r="A13" s="15" t="s">
        <v>10</v>
      </c>
      <c r="B13" s="54">
        <v>0</v>
      </c>
      <c r="C13" s="54">
        <v>0</v>
      </c>
      <c r="D13" s="54">
        <v>0</v>
      </c>
      <c r="E13" s="62">
        <v>0</v>
      </c>
      <c r="F13" s="54">
        <v>0</v>
      </c>
      <c r="G13" s="54">
        <v>0</v>
      </c>
      <c r="H13" s="54">
        <v>0</v>
      </c>
      <c r="I13" s="62">
        <v>0</v>
      </c>
      <c r="J13" s="54">
        <v>0</v>
      </c>
      <c r="K13" s="54">
        <v>0</v>
      </c>
      <c r="L13" s="54">
        <v>0</v>
      </c>
      <c r="M13" s="62">
        <v>0</v>
      </c>
      <c r="N13" s="54">
        <v>0</v>
      </c>
      <c r="O13" s="54">
        <v>0</v>
      </c>
      <c r="P13" s="54">
        <v>0</v>
      </c>
      <c r="Q13" s="62">
        <v>0</v>
      </c>
      <c r="R13" s="54">
        <v>0</v>
      </c>
      <c r="S13" s="54">
        <v>0</v>
      </c>
      <c r="T13" s="54">
        <v>0</v>
      </c>
      <c r="U13" s="62">
        <v>0</v>
      </c>
      <c r="V13" s="54">
        <v>0</v>
      </c>
      <c r="W13" s="54">
        <v>0</v>
      </c>
      <c r="X13" s="54">
        <v>0</v>
      </c>
      <c r="Y13" s="62">
        <v>0</v>
      </c>
      <c r="Z13" s="54">
        <v>0</v>
      </c>
      <c r="AA13" s="54">
        <v>0</v>
      </c>
      <c r="AB13" s="54">
        <v>0</v>
      </c>
      <c r="AC13" s="62">
        <v>0</v>
      </c>
      <c r="AD13" s="54">
        <v>0</v>
      </c>
      <c r="AE13" s="54">
        <v>0</v>
      </c>
      <c r="AF13" s="54">
        <v>0</v>
      </c>
      <c r="AG13" s="62">
        <v>0</v>
      </c>
      <c r="AH13" s="54">
        <v>0</v>
      </c>
      <c r="AI13" s="54">
        <v>0</v>
      </c>
      <c r="AJ13" s="54">
        <v>0</v>
      </c>
      <c r="AK13" s="62">
        <v>0</v>
      </c>
      <c r="AL13" s="54">
        <v>0</v>
      </c>
      <c r="AM13" s="54">
        <v>0</v>
      </c>
      <c r="AN13" s="54">
        <v>0</v>
      </c>
      <c r="AO13" s="62">
        <v>0</v>
      </c>
      <c r="AP13" s="54">
        <v>0</v>
      </c>
      <c r="AQ13" s="54">
        <v>0</v>
      </c>
      <c r="AR13" s="54">
        <v>0</v>
      </c>
      <c r="AS13" s="54">
        <v>0</v>
      </c>
      <c r="AT13" s="54">
        <v>0</v>
      </c>
    </row>
    <row r="14" spans="1:46" x14ac:dyDescent="0.35">
      <c r="A14" s="15" t="s">
        <v>11</v>
      </c>
      <c r="B14" s="54">
        <v>0</v>
      </c>
      <c r="C14" s="54">
        <v>0</v>
      </c>
      <c r="D14" s="54">
        <v>0</v>
      </c>
      <c r="E14" s="62">
        <v>0</v>
      </c>
      <c r="F14" s="54">
        <v>0</v>
      </c>
      <c r="G14" s="54">
        <v>0</v>
      </c>
      <c r="H14" s="54">
        <v>0</v>
      </c>
      <c r="I14" s="62">
        <v>0</v>
      </c>
      <c r="J14" s="54">
        <v>0</v>
      </c>
      <c r="K14" s="54">
        <v>0</v>
      </c>
      <c r="L14" s="54">
        <v>0</v>
      </c>
      <c r="M14" s="62">
        <v>0</v>
      </c>
      <c r="N14" s="54">
        <v>0</v>
      </c>
      <c r="O14" s="54">
        <v>0</v>
      </c>
      <c r="P14" s="54">
        <v>0</v>
      </c>
      <c r="Q14" s="62">
        <v>0</v>
      </c>
      <c r="R14" s="54">
        <v>0</v>
      </c>
      <c r="S14" s="54">
        <v>0</v>
      </c>
      <c r="T14" s="54">
        <v>0</v>
      </c>
      <c r="U14" s="62">
        <v>0</v>
      </c>
      <c r="V14" s="54">
        <v>0</v>
      </c>
      <c r="W14" s="54">
        <v>0</v>
      </c>
      <c r="X14" s="54">
        <v>0</v>
      </c>
      <c r="Y14" s="62">
        <v>0</v>
      </c>
      <c r="Z14" s="54">
        <v>0</v>
      </c>
      <c r="AA14" s="54">
        <v>0</v>
      </c>
      <c r="AB14" s="54">
        <v>0</v>
      </c>
      <c r="AC14" s="62">
        <v>0</v>
      </c>
      <c r="AD14" s="54">
        <v>0</v>
      </c>
      <c r="AE14" s="54">
        <v>0</v>
      </c>
      <c r="AF14" s="54">
        <v>0</v>
      </c>
      <c r="AG14" s="62">
        <v>0</v>
      </c>
      <c r="AH14" s="54">
        <v>0</v>
      </c>
      <c r="AI14" s="54">
        <v>0</v>
      </c>
      <c r="AJ14" s="54">
        <v>0</v>
      </c>
      <c r="AK14" s="62">
        <v>0</v>
      </c>
      <c r="AL14" s="54">
        <v>0</v>
      </c>
      <c r="AM14" s="54">
        <v>0</v>
      </c>
      <c r="AN14" s="54">
        <v>0</v>
      </c>
      <c r="AO14" s="62">
        <v>0</v>
      </c>
      <c r="AP14" s="54">
        <v>0</v>
      </c>
      <c r="AQ14" s="54">
        <v>0</v>
      </c>
      <c r="AR14" s="54">
        <v>0</v>
      </c>
      <c r="AS14" s="54">
        <v>0</v>
      </c>
      <c r="AT14" s="54">
        <v>0</v>
      </c>
    </row>
    <row r="15" spans="1:46" x14ac:dyDescent="0.35">
      <c r="A15" s="15" t="s">
        <v>12</v>
      </c>
      <c r="B15" s="54">
        <v>0</v>
      </c>
      <c r="C15" s="54">
        <v>0</v>
      </c>
      <c r="D15" s="54">
        <v>0</v>
      </c>
      <c r="E15" s="62">
        <v>0</v>
      </c>
      <c r="F15" s="54">
        <v>0</v>
      </c>
      <c r="G15" s="54">
        <v>0</v>
      </c>
      <c r="H15" s="54">
        <v>0</v>
      </c>
      <c r="I15" s="62">
        <v>0</v>
      </c>
      <c r="J15" s="54">
        <v>0</v>
      </c>
      <c r="K15" s="54">
        <v>0</v>
      </c>
      <c r="L15" s="54">
        <v>0</v>
      </c>
      <c r="M15" s="62">
        <v>0</v>
      </c>
      <c r="N15" s="54">
        <v>0</v>
      </c>
      <c r="O15" s="54">
        <v>0</v>
      </c>
      <c r="P15" s="54">
        <v>0</v>
      </c>
      <c r="Q15" s="62">
        <v>0</v>
      </c>
      <c r="R15" s="54">
        <v>0</v>
      </c>
      <c r="S15" s="54">
        <v>0</v>
      </c>
      <c r="T15" s="54">
        <v>0</v>
      </c>
      <c r="U15" s="62">
        <v>0</v>
      </c>
      <c r="V15" s="54">
        <v>0</v>
      </c>
      <c r="W15" s="54">
        <v>0</v>
      </c>
      <c r="X15" s="54">
        <v>0</v>
      </c>
      <c r="Y15" s="62">
        <v>0</v>
      </c>
      <c r="Z15" s="54">
        <v>0</v>
      </c>
      <c r="AA15" s="54">
        <v>0</v>
      </c>
      <c r="AB15" s="54">
        <v>0</v>
      </c>
      <c r="AC15" s="62">
        <v>0</v>
      </c>
      <c r="AD15" s="54">
        <v>0</v>
      </c>
      <c r="AE15" s="54">
        <v>0</v>
      </c>
      <c r="AF15" s="54">
        <v>0</v>
      </c>
      <c r="AG15" s="62">
        <v>0</v>
      </c>
      <c r="AH15" s="54">
        <v>0</v>
      </c>
      <c r="AI15" s="54">
        <v>0</v>
      </c>
      <c r="AJ15" s="54">
        <v>0</v>
      </c>
      <c r="AK15" s="62">
        <v>0</v>
      </c>
      <c r="AL15" s="54">
        <v>0</v>
      </c>
      <c r="AM15" s="54">
        <v>0</v>
      </c>
      <c r="AN15" s="54">
        <v>0</v>
      </c>
      <c r="AO15" s="62">
        <v>0</v>
      </c>
      <c r="AP15" s="54">
        <v>0</v>
      </c>
      <c r="AQ15" s="54">
        <v>0</v>
      </c>
      <c r="AR15" s="54">
        <v>0</v>
      </c>
      <c r="AS15" s="54">
        <v>0</v>
      </c>
      <c r="AT15" s="54">
        <v>0</v>
      </c>
    </row>
    <row r="16" spans="1:46" x14ac:dyDescent="0.35">
      <c r="A16" s="15" t="s">
        <v>13</v>
      </c>
      <c r="B16" s="54">
        <v>0</v>
      </c>
      <c r="C16" s="54">
        <v>0</v>
      </c>
      <c r="D16" s="54">
        <v>0</v>
      </c>
      <c r="E16" s="62">
        <v>0</v>
      </c>
      <c r="F16" s="54">
        <v>0</v>
      </c>
      <c r="G16" s="54">
        <v>0</v>
      </c>
      <c r="H16" s="54">
        <v>0</v>
      </c>
      <c r="I16" s="62">
        <v>0</v>
      </c>
      <c r="J16" s="54">
        <v>0</v>
      </c>
      <c r="K16" s="54">
        <v>0</v>
      </c>
      <c r="L16" s="54">
        <v>0</v>
      </c>
      <c r="M16" s="62">
        <v>0</v>
      </c>
      <c r="N16" s="54">
        <v>0</v>
      </c>
      <c r="O16" s="54">
        <v>0</v>
      </c>
      <c r="P16" s="54">
        <v>0</v>
      </c>
      <c r="Q16" s="62">
        <v>0</v>
      </c>
      <c r="R16" s="54">
        <v>0</v>
      </c>
      <c r="S16" s="54">
        <v>0</v>
      </c>
      <c r="T16" s="54">
        <v>0</v>
      </c>
      <c r="U16" s="62">
        <v>0</v>
      </c>
      <c r="V16" s="54">
        <v>0</v>
      </c>
      <c r="W16" s="54">
        <v>0</v>
      </c>
      <c r="X16" s="54">
        <v>0</v>
      </c>
      <c r="Y16" s="62">
        <v>0</v>
      </c>
      <c r="Z16" s="54">
        <v>0</v>
      </c>
      <c r="AA16" s="54">
        <v>0</v>
      </c>
      <c r="AB16" s="54">
        <v>0</v>
      </c>
      <c r="AC16" s="62">
        <v>0</v>
      </c>
      <c r="AD16" s="54">
        <v>0</v>
      </c>
      <c r="AE16" s="54">
        <v>0</v>
      </c>
      <c r="AF16" s="54">
        <v>0</v>
      </c>
      <c r="AG16" s="62">
        <v>0</v>
      </c>
      <c r="AH16" s="54">
        <v>0</v>
      </c>
      <c r="AI16" s="54">
        <v>0</v>
      </c>
      <c r="AJ16" s="54">
        <v>0</v>
      </c>
      <c r="AK16" s="62">
        <v>0</v>
      </c>
      <c r="AL16" s="54">
        <v>0</v>
      </c>
      <c r="AM16" s="54">
        <v>0</v>
      </c>
      <c r="AN16" s="54">
        <v>0</v>
      </c>
      <c r="AO16" s="62">
        <v>0</v>
      </c>
      <c r="AP16" s="54">
        <v>0</v>
      </c>
      <c r="AQ16" s="54">
        <v>0</v>
      </c>
      <c r="AR16" s="54">
        <v>0</v>
      </c>
      <c r="AS16" s="54">
        <v>0</v>
      </c>
      <c r="AT16" s="54">
        <v>0</v>
      </c>
    </row>
    <row r="17" spans="1:46" x14ac:dyDescent="0.35">
      <c r="A17" s="15" t="s">
        <v>14</v>
      </c>
      <c r="B17" s="54">
        <v>0</v>
      </c>
      <c r="C17" s="54">
        <v>0</v>
      </c>
      <c r="D17" s="54">
        <v>0</v>
      </c>
      <c r="E17" s="62">
        <v>0</v>
      </c>
      <c r="F17" s="54">
        <v>0</v>
      </c>
      <c r="G17" s="54">
        <v>0</v>
      </c>
      <c r="H17" s="54">
        <v>0</v>
      </c>
      <c r="I17" s="62">
        <v>0</v>
      </c>
      <c r="J17" s="54">
        <v>0</v>
      </c>
      <c r="K17" s="54">
        <v>0</v>
      </c>
      <c r="L17" s="54">
        <v>0</v>
      </c>
      <c r="M17" s="62">
        <v>0</v>
      </c>
      <c r="N17" s="54">
        <v>0</v>
      </c>
      <c r="O17" s="54">
        <v>0</v>
      </c>
      <c r="P17" s="54">
        <v>0</v>
      </c>
      <c r="Q17" s="62">
        <v>0</v>
      </c>
      <c r="R17" s="54">
        <v>0</v>
      </c>
      <c r="S17" s="54">
        <v>0</v>
      </c>
      <c r="T17" s="54">
        <v>0</v>
      </c>
      <c r="U17" s="62">
        <v>0</v>
      </c>
      <c r="V17" s="54">
        <v>0</v>
      </c>
      <c r="W17" s="54">
        <v>0</v>
      </c>
      <c r="X17" s="54">
        <v>0</v>
      </c>
      <c r="Y17" s="62">
        <v>0</v>
      </c>
      <c r="Z17" s="54">
        <v>0</v>
      </c>
      <c r="AA17" s="54">
        <v>0</v>
      </c>
      <c r="AB17" s="54">
        <v>0</v>
      </c>
      <c r="AC17" s="62">
        <v>0</v>
      </c>
      <c r="AD17" s="54">
        <v>0</v>
      </c>
      <c r="AE17" s="54">
        <v>0</v>
      </c>
      <c r="AF17" s="54">
        <v>0</v>
      </c>
      <c r="AG17" s="62">
        <v>0</v>
      </c>
      <c r="AH17" s="54">
        <v>0</v>
      </c>
      <c r="AI17" s="54">
        <v>0</v>
      </c>
      <c r="AJ17" s="54">
        <v>0</v>
      </c>
      <c r="AK17" s="62">
        <v>0</v>
      </c>
      <c r="AL17" s="54">
        <v>0</v>
      </c>
      <c r="AM17" s="54">
        <v>0</v>
      </c>
      <c r="AN17" s="54">
        <v>0</v>
      </c>
      <c r="AO17" s="62">
        <v>0</v>
      </c>
      <c r="AP17" s="54">
        <v>0</v>
      </c>
      <c r="AQ17" s="54">
        <v>0</v>
      </c>
      <c r="AR17" s="54">
        <v>0</v>
      </c>
      <c r="AS17" s="54">
        <v>0</v>
      </c>
      <c r="AT17" s="54">
        <v>0</v>
      </c>
    </row>
    <row r="18" spans="1:46" x14ac:dyDescent="0.35">
      <c r="A18" s="15" t="s">
        <v>15</v>
      </c>
      <c r="B18" s="54">
        <v>0</v>
      </c>
      <c r="C18" s="54">
        <v>0</v>
      </c>
      <c r="D18" s="54">
        <v>0</v>
      </c>
      <c r="E18" s="62">
        <v>0</v>
      </c>
      <c r="F18" s="54">
        <v>0</v>
      </c>
      <c r="G18" s="54">
        <v>0</v>
      </c>
      <c r="H18" s="54">
        <v>0</v>
      </c>
      <c r="I18" s="62">
        <v>0</v>
      </c>
      <c r="J18" s="54">
        <v>0</v>
      </c>
      <c r="K18" s="54">
        <v>0</v>
      </c>
      <c r="L18" s="54">
        <v>0</v>
      </c>
      <c r="M18" s="62">
        <v>0</v>
      </c>
      <c r="N18" s="54">
        <v>0</v>
      </c>
      <c r="O18" s="54">
        <v>0</v>
      </c>
      <c r="P18" s="54">
        <v>0</v>
      </c>
      <c r="Q18" s="62">
        <v>0</v>
      </c>
      <c r="R18" s="54">
        <v>0</v>
      </c>
      <c r="S18" s="54">
        <v>0</v>
      </c>
      <c r="T18" s="54">
        <v>0</v>
      </c>
      <c r="U18" s="62">
        <v>0</v>
      </c>
      <c r="V18" s="54">
        <v>0</v>
      </c>
      <c r="W18" s="54">
        <v>0</v>
      </c>
      <c r="X18" s="54">
        <v>0</v>
      </c>
      <c r="Y18" s="62">
        <v>0</v>
      </c>
      <c r="Z18" s="54">
        <v>0</v>
      </c>
      <c r="AA18" s="54">
        <v>0</v>
      </c>
      <c r="AB18" s="54">
        <v>0</v>
      </c>
      <c r="AC18" s="62">
        <v>0</v>
      </c>
      <c r="AD18" s="54">
        <v>0</v>
      </c>
      <c r="AE18" s="54">
        <v>0</v>
      </c>
      <c r="AF18" s="54">
        <v>0</v>
      </c>
      <c r="AG18" s="62">
        <v>0</v>
      </c>
      <c r="AH18" s="54">
        <v>0</v>
      </c>
      <c r="AI18" s="54">
        <v>0</v>
      </c>
      <c r="AJ18" s="54">
        <v>0</v>
      </c>
      <c r="AK18" s="62">
        <v>0</v>
      </c>
      <c r="AL18" s="54">
        <v>0</v>
      </c>
      <c r="AM18" s="54">
        <v>0</v>
      </c>
      <c r="AN18" s="54">
        <v>0</v>
      </c>
      <c r="AO18" s="62">
        <v>0</v>
      </c>
      <c r="AP18" s="54">
        <v>0</v>
      </c>
      <c r="AQ18" s="54">
        <v>0</v>
      </c>
      <c r="AR18" s="54">
        <v>0</v>
      </c>
      <c r="AS18" s="54">
        <v>0</v>
      </c>
      <c r="AT18" s="54">
        <v>0</v>
      </c>
    </row>
    <row r="19" spans="1:46" x14ac:dyDescent="0.35">
      <c r="A19" s="15" t="s">
        <v>16</v>
      </c>
      <c r="B19" s="54">
        <v>0</v>
      </c>
      <c r="C19" s="54">
        <v>0</v>
      </c>
      <c r="D19" s="54">
        <v>0</v>
      </c>
      <c r="E19" s="62">
        <v>0</v>
      </c>
      <c r="F19" s="54">
        <v>0</v>
      </c>
      <c r="G19" s="54">
        <v>0</v>
      </c>
      <c r="H19" s="54">
        <v>0</v>
      </c>
      <c r="I19" s="62">
        <v>0</v>
      </c>
      <c r="J19" s="54">
        <v>0</v>
      </c>
      <c r="K19" s="54">
        <v>0</v>
      </c>
      <c r="L19" s="54">
        <v>0</v>
      </c>
      <c r="M19" s="62">
        <v>0</v>
      </c>
      <c r="N19" s="54">
        <v>0</v>
      </c>
      <c r="O19" s="54">
        <v>0</v>
      </c>
      <c r="P19" s="54">
        <v>0</v>
      </c>
      <c r="Q19" s="62">
        <v>0</v>
      </c>
      <c r="R19" s="54">
        <v>0</v>
      </c>
      <c r="S19" s="54">
        <v>0</v>
      </c>
      <c r="T19" s="54">
        <v>0</v>
      </c>
      <c r="U19" s="62">
        <v>0</v>
      </c>
      <c r="V19" s="54">
        <v>0</v>
      </c>
      <c r="W19" s="54">
        <v>0</v>
      </c>
      <c r="X19" s="54">
        <v>0</v>
      </c>
      <c r="Y19" s="62">
        <v>0</v>
      </c>
      <c r="Z19" s="54">
        <v>0</v>
      </c>
      <c r="AA19" s="54">
        <v>0</v>
      </c>
      <c r="AB19" s="54">
        <v>0</v>
      </c>
      <c r="AC19" s="62">
        <v>0</v>
      </c>
      <c r="AD19" s="54">
        <v>0</v>
      </c>
      <c r="AE19" s="54">
        <v>0</v>
      </c>
      <c r="AF19" s="54">
        <v>0</v>
      </c>
      <c r="AG19" s="62">
        <v>0</v>
      </c>
      <c r="AH19" s="54">
        <v>0</v>
      </c>
      <c r="AI19" s="54">
        <v>0</v>
      </c>
      <c r="AJ19" s="54">
        <v>0</v>
      </c>
      <c r="AK19" s="62">
        <v>0</v>
      </c>
      <c r="AL19" s="54">
        <v>0</v>
      </c>
      <c r="AM19" s="54">
        <v>0</v>
      </c>
      <c r="AN19" s="54">
        <v>0</v>
      </c>
      <c r="AO19" s="62">
        <v>0</v>
      </c>
      <c r="AP19" s="54">
        <v>0</v>
      </c>
      <c r="AQ19" s="54">
        <v>0</v>
      </c>
      <c r="AR19" s="54">
        <v>0</v>
      </c>
      <c r="AS19" s="54">
        <v>0</v>
      </c>
      <c r="AT19" s="54">
        <v>0</v>
      </c>
    </row>
    <row r="20" spans="1:46" x14ac:dyDescent="0.35">
      <c r="A20" s="15" t="s">
        <v>17</v>
      </c>
      <c r="B20" s="54">
        <v>0</v>
      </c>
      <c r="C20" s="54">
        <v>0</v>
      </c>
      <c r="D20" s="54">
        <v>0</v>
      </c>
      <c r="E20" s="62">
        <v>0</v>
      </c>
      <c r="F20" s="54">
        <v>0</v>
      </c>
      <c r="G20" s="54">
        <v>0</v>
      </c>
      <c r="H20" s="54">
        <v>0</v>
      </c>
      <c r="I20" s="62">
        <v>0</v>
      </c>
      <c r="J20" s="54">
        <v>0</v>
      </c>
      <c r="K20" s="54">
        <v>0</v>
      </c>
      <c r="L20" s="54">
        <v>0</v>
      </c>
      <c r="M20" s="62">
        <v>0</v>
      </c>
      <c r="N20" s="54">
        <v>0</v>
      </c>
      <c r="O20" s="54">
        <v>0</v>
      </c>
      <c r="P20" s="54">
        <v>0</v>
      </c>
      <c r="Q20" s="62">
        <v>0</v>
      </c>
      <c r="R20" s="54">
        <v>0</v>
      </c>
      <c r="S20" s="54">
        <v>0</v>
      </c>
      <c r="T20" s="54">
        <v>0</v>
      </c>
      <c r="U20" s="62">
        <v>0</v>
      </c>
      <c r="V20" s="54">
        <v>0</v>
      </c>
      <c r="W20" s="54">
        <v>0</v>
      </c>
      <c r="X20" s="54">
        <v>0</v>
      </c>
      <c r="Y20" s="62">
        <v>0</v>
      </c>
      <c r="Z20" s="54">
        <v>0</v>
      </c>
      <c r="AA20" s="54">
        <v>0</v>
      </c>
      <c r="AB20" s="54">
        <v>0</v>
      </c>
      <c r="AC20" s="62">
        <v>0</v>
      </c>
      <c r="AD20" s="54">
        <v>0</v>
      </c>
      <c r="AE20" s="54">
        <v>0</v>
      </c>
      <c r="AF20" s="54">
        <v>0</v>
      </c>
      <c r="AG20" s="62">
        <v>0</v>
      </c>
      <c r="AH20" s="54">
        <v>0</v>
      </c>
      <c r="AI20" s="54">
        <v>0</v>
      </c>
      <c r="AJ20" s="54">
        <v>0</v>
      </c>
      <c r="AK20" s="62">
        <v>0</v>
      </c>
      <c r="AL20" s="54">
        <v>0</v>
      </c>
      <c r="AM20" s="54">
        <v>0</v>
      </c>
      <c r="AN20" s="54">
        <v>0</v>
      </c>
      <c r="AO20" s="62">
        <v>0</v>
      </c>
      <c r="AP20" s="54">
        <v>0</v>
      </c>
      <c r="AQ20" s="54">
        <v>0</v>
      </c>
      <c r="AR20" s="54">
        <v>0</v>
      </c>
      <c r="AS20" s="54">
        <v>0</v>
      </c>
      <c r="AT20" s="54">
        <v>0</v>
      </c>
    </row>
    <row r="21" spans="1:46" x14ac:dyDescent="0.35">
      <c r="A21" s="15" t="s">
        <v>18</v>
      </c>
      <c r="B21" s="54">
        <v>0</v>
      </c>
      <c r="C21" s="54">
        <v>0</v>
      </c>
      <c r="D21" s="54">
        <v>0</v>
      </c>
      <c r="E21" s="62">
        <v>0</v>
      </c>
      <c r="F21" s="54">
        <v>0</v>
      </c>
      <c r="G21" s="54">
        <v>0</v>
      </c>
      <c r="H21" s="54">
        <v>0</v>
      </c>
      <c r="I21" s="62">
        <v>0</v>
      </c>
      <c r="J21" s="54">
        <v>0</v>
      </c>
      <c r="K21" s="54">
        <v>0</v>
      </c>
      <c r="L21" s="54">
        <v>0</v>
      </c>
      <c r="M21" s="62">
        <v>0</v>
      </c>
      <c r="N21" s="54">
        <v>0</v>
      </c>
      <c r="O21" s="54">
        <v>0</v>
      </c>
      <c r="P21" s="54">
        <v>0</v>
      </c>
      <c r="Q21" s="62">
        <v>0</v>
      </c>
      <c r="R21" s="54">
        <v>0</v>
      </c>
      <c r="S21" s="54">
        <v>0</v>
      </c>
      <c r="T21" s="54">
        <v>0</v>
      </c>
      <c r="U21" s="62">
        <v>0</v>
      </c>
      <c r="V21" s="54">
        <v>0</v>
      </c>
      <c r="W21" s="54">
        <v>0</v>
      </c>
      <c r="X21" s="54">
        <v>0</v>
      </c>
      <c r="Y21" s="62">
        <v>0</v>
      </c>
      <c r="Z21" s="54">
        <v>0</v>
      </c>
      <c r="AA21" s="54">
        <v>0</v>
      </c>
      <c r="AB21" s="54">
        <v>0</v>
      </c>
      <c r="AC21" s="62">
        <v>0</v>
      </c>
      <c r="AD21" s="54">
        <v>0</v>
      </c>
      <c r="AE21" s="54">
        <v>0</v>
      </c>
      <c r="AF21" s="54">
        <v>0</v>
      </c>
      <c r="AG21" s="62">
        <v>0</v>
      </c>
      <c r="AH21" s="54">
        <v>0</v>
      </c>
      <c r="AI21" s="54">
        <v>0</v>
      </c>
      <c r="AJ21" s="54">
        <v>0</v>
      </c>
      <c r="AK21" s="62">
        <v>0</v>
      </c>
      <c r="AL21" s="54">
        <v>0</v>
      </c>
      <c r="AM21" s="54">
        <v>0</v>
      </c>
      <c r="AN21" s="54">
        <v>0</v>
      </c>
      <c r="AO21" s="62">
        <v>0</v>
      </c>
      <c r="AP21" s="54">
        <v>0</v>
      </c>
      <c r="AQ21" s="54">
        <v>0</v>
      </c>
      <c r="AR21" s="54">
        <v>0</v>
      </c>
      <c r="AS21" s="54">
        <v>0</v>
      </c>
      <c r="AT21" s="54">
        <v>0</v>
      </c>
    </row>
    <row r="22" spans="1:46" x14ac:dyDescent="0.35">
      <c r="A22" s="15" t="s">
        <v>19</v>
      </c>
      <c r="B22" s="54">
        <v>0</v>
      </c>
      <c r="C22" s="54">
        <v>0</v>
      </c>
      <c r="D22" s="54">
        <v>0</v>
      </c>
      <c r="E22" s="62">
        <v>0</v>
      </c>
      <c r="F22" s="54">
        <v>0</v>
      </c>
      <c r="G22" s="54">
        <v>0</v>
      </c>
      <c r="H22" s="54">
        <v>0</v>
      </c>
      <c r="I22" s="62">
        <v>0</v>
      </c>
      <c r="J22" s="54">
        <v>0</v>
      </c>
      <c r="K22" s="54">
        <v>0</v>
      </c>
      <c r="L22" s="54">
        <v>0</v>
      </c>
      <c r="M22" s="62">
        <v>0</v>
      </c>
      <c r="N22" s="54">
        <v>0</v>
      </c>
      <c r="O22" s="54">
        <v>0</v>
      </c>
      <c r="P22" s="54">
        <v>0</v>
      </c>
      <c r="Q22" s="62">
        <v>0</v>
      </c>
      <c r="R22" s="54">
        <v>0</v>
      </c>
      <c r="S22" s="54">
        <v>0</v>
      </c>
      <c r="T22" s="54">
        <v>0</v>
      </c>
      <c r="U22" s="62">
        <v>0</v>
      </c>
      <c r="V22" s="54">
        <v>0</v>
      </c>
      <c r="W22" s="54">
        <v>0</v>
      </c>
      <c r="X22" s="54">
        <v>0</v>
      </c>
      <c r="Y22" s="62">
        <v>0</v>
      </c>
      <c r="Z22" s="54">
        <v>0</v>
      </c>
      <c r="AA22" s="54">
        <v>0</v>
      </c>
      <c r="AB22" s="54">
        <v>0</v>
      </c>
      <c r="AC22" s="62">
        <v>0</v>
      </c>
      <c r="AD22" s="54">
        <v>0</v>
      </c>
      <c r="AE22" s="54">
        <v>0</v>
      </c>
      <c r="AF22" s="54">
        <v>0</v>
      </c>
      <c r="AG22" s="62">
        <v>0</v>
      </c>
      <c r="AH22" s="54">
        <v>0</v>
      </c>
      <c r="AI22" s="54">
        <v>0</v>
      </c>
      <c r="AJ22" s="54">
        <v>0</v>
      </c>
      <c r="AK22" s="62">
        <v>0</v>
      </c>
      <c r="AL22" s="54">
        <v>0</v>
      </c>
      <c r="AM22" s="54">
        <v>0</v>
      </c>
      <c r="AN22" s="54">
        <v>0</v>
      </c>
      <c r="AO22" s="62">
        <v>0</v>
      </c>
      <c r="AP22" s="54">
        <v>0</v>
      </c>
      <c r="AQ22" s="54">
        <v>0</v>
      </c>
      <c r="AR22" s="54">
        <v>0</v>
      </c>
      <c r="AS22" s="54">
        <v>0</v>
      </c>
      <c r="AT22" s="54">
        <v>0</v>
      </c>
    </row>
    <row r="23" spans="1:46" x14ac:dyDescent="0.35">
      <c r="A23" s="15" t="s">
        <v>20</v>
      </c>
      <c r="B23" s="54">
        <v>0</v>
      </c>
      <c r="C23" s="54">
        <v>0</v>
      </c>
      <c r="D23" s="54">
        <v>0</v>
      </c>
      <c r="E23" s="62">
        <v>0</v>
      </c>
      <c r="F23" s="54">
        <v>0</v>
      </c>
      <c r="G23" s="54">
        <v>0</v>
      </c>
      <c r="H23" s="54">
        <v>0</v>
      </c>
      <c r="I23" s="62">
        <v>0</v>
      </c>
      <c r="J23" s="54">
        <v>0</v>
      </c>
      <c r="K23" s="54">
        <v>0</v>
      </c>
      <c r="L23" s="54">
        <v>0</v>
      </c>
      <c r="M23" s="62">
        <v>0</v>
      </c>
      <c r="N23" s="54">
        <v>0</v>
      </c>
      <c r="O23" s="54">
        <v>0</v>
      </c>
      <c r="P23" s="54">
        <v>0</v>
      </c>
      <c r="Q23" s="62">
        <v>0</v>
      </c>
      <c r="R23" s="54">
        <v>0</v>
      </c>
      <c r="S23" s="54">
        <v>0</v>
      </c>
      <c r="T23" s="54">
        <v>0</v>
      </c>
      <c r="U23" s="62">
        <v>0</v>
      </c>
      <c r="V23" s="54">
        <v>0</v>
      </c>
      <c r="W23" s="54">
        <v>0</v>
      </c>
      <c r="X23" s="54">
        <v>0</v>
      </c>
      <c r="Y23" s="62">
        <v>0</v>
      </c>
      <c r="Z23" s="54">
        <v>0</v>
      </c>
      <c r="AA23" s="54">
        <v>0</v>
      </c>
      <c r="AB23" s="54">
        <v>0</v>
      </c>
      <c r="AC23" s="62">
        <v>0</v>
      </c>
      <c r="AD23" s="54">
        <v>0</v>
      </c>
      <c r="AE23" s="54">
        <v>0</v>
      </c>
      <c r="AF23" s="54">
        <v>0</v>
      </c>
      <c r="AG23" s="62">
        <v>0</v>
      </c>
      <c r="AH23" s="54">
        <v>0</v>
      </c>
      <c r="AI23" s="54">
        <v>0</v>
      </c>
      <c r="AJ23" s="54">
        <v>0</v>
      </c>
      <c r="AK23" s="62">
        <v>0</v>
      </c>
      <c r="AL23" s="54">
        <v>0</v>
      </c>
      <c r="AM23" s="54">
        <v>0</v>
      </c>
      <c r="AN23" s="54">
        <v>0</v>
      </c>
      <c r="AO23" s="62">
        <v>0</v>
      </c>
      <c r="AP23" s="54">
        <v>0</v>
      </c>
      <c r="AQ23" s="54">
        <v>0</v>
      </c>
      <c r="AR23" s="54">
        <v>0</v>
      </c>
      <c r="AS23" s="54">
        <v>0</v>
      </c>
      <c r="AT23" s="54">
        <v>0</v>
      </c>
    </row>
    <row r="24" spans="1:46" x14ac:dyDescent="0.35">
      <c r="A24" s="15" t="s">
        <v>21</v>
      </c>
      <c r="B24" s="54">
        <v>27201905</v>
      </c>
      <c r="C24" s="54">
        <v>0</v>
      </c>
      <c r="D24" s="54">
        <v>0</v>
      </c>
      <c r="E24" s="62">
        <v>0</v>
      </c>
      <c r="F24" s="54">
        <v>0</v>
      </c>
      <c r="G24" s="54">
        <v>27201905</v>
      </c>
      <c r="H24" s="54">
        <v>27201905</v>
      </c>
      <c r="I24" s="62">
        <v>0</v>
      </c>
      <c r="J24" s="54">
        <v>0</v>
      </c>
      <c r="K24" s="54">
        <v>0</v>
      </c>
      <c r="L24" s="54">
        <v>0</v>
      </c>
      <c r="M24" s="62">
        <v>0</v>
      </c>
      <c r="N24" s="54">
        <v>0</v>
      </c>
      <c r="O24" s="54">
        <v>0</v>
      </c>
      <c r="P24" s="54">
        <v>0</v>
      </c>
      <c r="Q24" s="62">
        <v>0</v>
      </c>
      <c r="R24" s="54">
        <v>0</v>
      </c>
      <c r="S24" s="54">
        <v>0</v>
      </c>
      <c r="T24" s="54">
        <v>0</v>
      </c>
      <c r="U24" s="62">
        <v>0</v>
      </c>
      <c r="V24" s="54">
        <v>0</v>
      </c>
      <c r="W24" s="54">
        <v>0</v>
      </c>
      <c r="X24" s="54">
        <v>0</v>
      </c>
      <c r="Y24" s="62">
        <v>0</v>
      </c>
      <c r="Z24" s="54">
        <v>0</v>
      </c>
      <c r="AA24" s="54">
        <v>0</v>
      </c>
      <c r="AB24" s="54">
        <v>0</v>
      </c>
      <c r="AC24" s="62">
        <v>0</v>
      </c>
      <c r="AD24" s="54">
        <v>0</v>
      </c>
      <c r="AE24" s="54">
        <v>0</v>
      </c>
      <c r="AF24" s="54">
        <v>0</v>
      </c>
      <c r="AG24" s="62">
        <v>0</v>
      </c>
      <c r="AH24" s="54">
        <v>0</v>
      </c>
      <c r="AI24" s="54">
        <v>0</v>
      </c>
      <c r="AJ24" s="54">
        <v>0</v>
      </c>
      <c r="AK24" s="62">
        <v>0</v>
      </c>
      <c r="AL24" s="54">
        <v>0</v>
      </c>
      <c r="AM24" s="54">
        <v>0</v>
      </c>
      <c r="AN24" s="54">
        <v>0</v>
      </c>
      <c r="AO24" s="62">
        <v>0</v>
      </c>
      <c r="AP24" s="54">
        <v>0</v>
      </c>
      <c r="AQ24" s="54">
        <v>0</v>
      </c>
      <c r="AR24" s="54">
        <v>27201905</v>
      </c>
      <c r="AS24" s="54">
        <v>0</v>
      </c>
      <c r="AT24" s="54">
        <v>0</v>
      </c>
    </row>
    <row r="25" spans="1:46" x14ac:dyDescent="0.35">
      <c r="A25" s="15" t="s">
        <v>22</v>
      </c>
      <c r="B25" s="54">
        <v>54543333</v>
      </c>
      <c r="C25" s="54">
        <v>0</v>
      </c>
      <c r="D25" s="54">
        <v>0</v>
      </c>
      <c r="E25" s="62">
        <v>0</v>
      </c>
      <c r="F25" s="54">
        <v>0</v>
      </c>
      <c r="G25" s="54">
        <v>8757713</v>
      </c>
      <c r="H25" s="54">
        <v>8757713</v>
      </c>
      <c r="I25" s="62">
        <v>0</v>
      </c>
      <c r="J25" s="54">
        <v>0</v>
      </c>
      <c r="K25" s="54">
        <v>0</v>
      </c>
      <c r="L25" s="54">
        <v>0</v>
      </c>
      <c r="M25" s="62">
        <v>0</v>
      </c>
      <c r="N25" s="54">
        <v>0</v>
      </c>
      <c r="O25" s="54">
        <v>0</v>
      </c>
      <c r="P25" s="54">
        <v>0</v>
      </c>
      <c r="Q25" s="62">
        <v>0</v>
      </c>
      <c r="R25" s="54">
        <v>0</v>
      </c>
      <c r="S25" s="54">
        <v>0</v>
      </c>
      <c r="T25" s="54">
        <v>0</v>
      </c>
      <c r="U25" s="62">
        <v>0</v>
      </c>
      <c r="V25" s="54">
        <v>0</v>
      </c>
      <c r="W25" s="54">
        <v>45785620</v>
      </c>
      <c r="X25" s="54">
        <v>45785620</v>
      </c>
      <c r="Y25" s="62">
        <v>0</v>
      </c>
      <c r="Z25" s="54">
        <v>0</v>
      </c>
      <c r="AA25" s="54">
        <v>0</v>
      </c>
      <c r="AB25" s="54">
        <v>0</v>
      </c>
      <c r="AC25" s="62">
        <v>0</v>
      </c>
      <c r="AD25" s="54">
        <v>0</v>
      </c>
      <c r="AE25" s="54">
        <v>0</v>
      </c>
      <c r="AF25" s="54">
        <v>0</v>
      </c>
      <c r="AG25" s="62">
        <v>0</v>
      </c>
      <c r="AH25" s="54">
        <v>0</v>
      </c>
      <c r="AI25" s="54">
        <v>0</v>
      </c>
      <c r="AJ25" s="54">
        <v>0</v>
      </c>
      <c r="AK25" s="62">
        <v>0</v>
      </c>
      <c r="AL25" s="54">
        <v>0</v>
      </c>
      <c r="AM25" s="54">
        <v>0</v>
      </c>
      <c r="AN25" s="54">
        <v>0</v>
      </c>
      <c r="AO25" s="62">
        <v>0</v>
      </c>
      <c r="AP25" s="54">
        <v>0</v>
      </c>
      <c r="AQ25" s="54">
        <v>0</v>
      </c>
      <c r="AR25" s="54">
        <v>54543333</v>
      </c>
      <c r="AS25" s="54">
        <v>0</v>
      </c>
      <c r="AT25" s="54">
        <v>0</v>
      </c>
    </row>
    <row r="26" spans="1:46" x14ac:dyDescent="0.35">
      <c r="A26" s="15" t="s">
        <v>23</v>
      </c>
      <c r="B26" s="54">
        <v>0</v>
      </c>
      <c r="C26" s="54">
        <v>0</v>
      </c>
      <c r="D26" s="54">
        <v>0</v>
      </c>
      <c r="E26" s="62">
        <v>0</v>
      </c>
      <c r="F26" s="54">
        <v>0</v>
      </c>
      <c r="G26" s="54">
        <v>0</v>
      </c>
      <c r="H26" s="54">
        <v>0</v>
      </c>
      <c r="I26" s="62">
        <v>0</v>
      </c>
      <c r="J26" s="54">
        <v>0</v>
      </c>
      <c r="K26" s="54">
        <v>0</v>
      </c>
      <c r="L26" s="54">
        <v>0</v>
      </c>
      <c r="M26" s="62">
        <v>0</v>
      </c>
      <c r="N26" s="54">
        <v>0</v>
      </c>
      <c r="O26" s="54">
        <v>0</v>
      </c>
      <c r="P26" s="54">
        <v>0</v>
      </c>
      <c r="Q26" s="62">
        <v>0</v>
      </c>
      <c r="R26" s="54">
        <v>0</v>
      </c>
      <c r="S26" s="54">
        <v>0</v>
      </c>
      <c r="T26" s="54">
        <v>0</v>
      </c>
      <c r="U26" s="62">
        <v>0</v>
      </c>
      <c r="V26" s="54">
        <v>0</v>
      </c>
      <c r="W26" s="54">
        <v>0</v>
      </c>
      <c r="X26" s="54">
        <v>0</v>
      </c>
      <c r="Y26" s="62">
        <v>0</v>
      </c>
      <c r="Z26" s="54">
        <v>0</v>
      </c>
      <c r="AA26" s="54">
        <v>0</v>
      </c>
      <c r="AB26" s="54">
        <v>0</v>
      </c>
      <c r="AC26" s="62">
        <v>0</v>
      </c>
      <c r="AD26" s="54">
        <v>0</v>
      </c>
      <c r="AE26" s="54">
        <v>0</v>
      </c>
      <c r="AF26" s="54">
        <v>0</v>
      </c>
      <c r="AG26" s="62">
        <v>0</v>
      </c>
      <c r="AH26" s="54">
        <v>0</v>
      </c>
      <c r="AI26" s="54">
        <v>0</v>
      </c>
      <c r="AJ26" s="54">
        <v>0</v>
      </c>
      <c r="AK26" s="62">
        <v>0</v>
      </c>
      <c r="AL26" s="54">
        <v>0</v>
      </c>
      <c r="AM26" s="54">
        <v>0</v>
      </c>
      <c r="AN26" s="54">
        <v>0</v>
      </c>
      <c r="AO26" s="62">
        <v>0</v>
      </c>
      <c r="AP26" s="54">
        <v>0</v>
      </c>
      <c r="AQ26" s="54">
        <v>0</v>
      </c>
      <c r="AR26" s="54">
        <v>0</v>
      </c>
      <c r="AS26" s="54">
        <v>0</v>
      </c>
      <c r="AT26" s="54">
        <v>0</v>
      </c>
    </row>
    <row r="27" spans="1:46" x14ac:dyDescent="0.35">
      <c r="A27" s="15" t="s">
        <v>24</v>
      </c>
      <c r="B27" s="54">
        <v>0</v>
      </c>
      <c r="C27" s="54">
        <v>0</v>
      </c>
      <c r="D27" s="54">
        <v>0</v>
      </c>
      <c r="E27" s="62">
        <v>0</v>
      </c>
      <c r="F27" s="54">
        <v>0</v>
      </c>
      <c r="G27" s="54">
        <v>0</v>
      </c>
      <c r="H27" s="54">
        <v>0</v>
      </c>
      <c r="I27" s="62">
        <v>0</v>
      </c>
      <c r="J27" s="54">
        <v>0</v>
      </c>
      <c r="K27" s="54">
        <v>0</v>
      </c>
      <c r="L27" s="54">
        <v>0</v>
      </c>
      <c r="M27" s="62">
        <v>0</v>
      </c>
      <c r="N27" s="54">
        <v>0</v>
      </c>
      <c r="O27" s="54">
        <v>0</v>
      </c>
      <c r="P27" s="54">
        <v>0</v>
      </c>
      <c r="Q27" s="62">
        <v>0</v>
      </c>
      <c r="R27" s="54">
        <v>0</v>
      </c>
      <c r="S27" s="54">
        <v>0</v>
      </c>
      <c r="T27" s="54">
        <v>0</v>
      </c>
      <c r="U27" s="62">
        <v>0</v>
      </c>
      <c r="V27" s="54">
        <v>0</v>
      </c>
      <c r="W27" s="54">
        <v>0</v>
      </c>
      <c r="X27" s="54">
        <v>0</v>
      </c>
      <c r="Y27" s="62">
        <v>0</v>
      </c>
      <c r="Z27" s="54">
        <v>0</v>
      </c>
      <c r="AA27" s="54">
        <v>0</v>
      </c>
      <c r="AB27" s="54">
        <v>0</v>
      </c>
      <c r="AC27" s="62">
        <v>0</v>
      </c>
      <c r="AD27" s="54">
        <v>0</v>
      </c>
      <c r="AE27" s="54">
        <v>0</v>
      </c>
      <c r="AF27" s="54">
        <v>0</v>
      </c>
      <c r="AG27" s="62">
        <v>0</v>
      </c>
      <c r="AH27" s="54">
        <v>0</v>
      </c>
      <c r="AI27" s="54">
        <v>0</v>
      </c>
      <c r="AJ27" s="54">
        <v>0</v>
      </c>
      <c r="AK27" s="62">
        <v>0</v>
      </c>
      <c r="AL27" s="54">
        <v>0</v>
      </c>
      <c r="AM27" s="54">
        <v>0</v>
      </c>
      <c r="AN27" s="54">
        <v>0</v>
      </c>
      <c r="AO27" s="62">
        <v>0</v>
      </c>
      <c r="AP27" s="54">
        <v>0</v>
      </c>
      <c r="AQ27" s="54">
        <v>0</v>
      </c>
      <c r="AR27" s="54">
        <v>0</v>
      </c>
      <c r="AS27" s="54">
        <v>0</v>
      </c>
      <c r="AT27" s="54">
        <v>0</v>
      </c>
    </row>
    <row r="28" spans="1:46" x14ac:dyDescent="0.35">
      <c r="A28" s="15" t="s">
        <v>25</v>
      </c>
      <c r="B28" s="54">
        <v>0</v>
      </c>
      <c r="C28" s="54">
        <v>0</v>
      </c>
      <c r="D28" s="54">
        <v>0</v>
      </c>
      <c r="E28" s="62">
        <v>0</v>
      </c>
      <c r="F28" s="54">
        <v>0</v>
      </c>
      <c r="G28" s="54">
        <v>0</v>
      </c>
      <c r="H28" s="54">
        <v>0</v>
      </c>
      <c r="I28" s="62">
        <v>0</v>
      </c>
      <c r="J28" s="54">
        <v>0</v>
      </c>
      <c r="K28" s="54">
        <v>0</v>
      </c>
      <c r="L28" s="54">
        <v>0</v>
      </c>
      <c r="M28" s="62">
        <v>0</v>
      </c>
      <c r="N28" s="54">
        <v>0</v>
      </c>
      <c r="O28" s="54">
        <v>0</v>
      </c>
      <c r="P28" s="54">
        <v>0</v>
      </c>
      <c r="Q28" s="62">
        <v>0</v>
      </c>
      <c r="R28" s="54">
        <v>0</v>
      </c>
      <c r="S28" s="54">
        <v>0</v>
      </c>
      <c r="T28" s="54">
        <v>0</v>
      </c>
      <c r="U28" s="62">
        <v>0</v>
      </c>
      <c r="V28" s="54">
        <v>0</v>
      </c>
      <c r="W28" s="54">
        <v>0</v>
      </c>
      <c r="X28" s="54">
        <v>0</v>
      </c>
      <c r="Y28" s="62">
        <v>0</v>
      </c>
      <c r="Z28" s="54">
        <v>0</v>
      </c>
      <c r="AA28" s="54">
        <v>0</v>
      </c>
      <c r="AB28" s="54">
        <v>0</v>
      </c>
      <c r="AC28" s="62">
        <v>0</v>
      </c>
      <c r="AD28" s="54">
        <v>0</v>
      </c>
      <c r="AE28" s="54">
        <v>0</v>
      </c>
      <c r="AF28" s="54">
        <v>0</v>
      </c>
      <c r="AG28" s="62">
        <v>0</v>
      </c>
      <c r="AH28" s="54">
        <v>0</v>
      </c>
      <c r="AI28" s="54">
        <v>0</v>
      </c>
      <c r="AJ28" s="54">
        <v>0</v>
      </c>
      <c r="AK28" s="62">
        <v>0</v>
      </c>
      <c r="AL28" s="54">
        <v>0</v>
      </c>
      <c r="AM28" s="54">
        <v>0</v>
      </c>
      <c r="AN28" s="54">
        <v>0</v>
      </c>
      <c r="AO28" s="62">
        <v>0</v>
      </c>
      <c r="AP28" s="54">
        <v>0</v>
      </c>
      <c r="AQ28" s="54">
        <v>0</v>
      </c>
      <c r="AR28" s="54">
        <v>0</v>
      </c>
      <c r="AS28" s="54">
        <v>0</v>
      </c>
      <c r="AT28" s="54">
        <v>0</v>
      </c>
    </row>
    <row r="29" spans="1:46" x14ac:dyDescent="0.35">
      <c r="A29" s="15" t="s">
        <v>26</v>
      </c>
      <c r="B29" s="54">
        <v>0</v>
      </c>
      <c r="C29" s="54">
        <v>0</v>
      </c>
      <c r="D29" s="54">
        <v>0</v>
      </c>
      <c r="E29" s="62">
        <v>0</v>
      </c>
      <c r="F29" s="54">
        <v>0</v>
      </c>
      <c r="G29" s="54">
        <v>0</v>
      </c>
      <c r="H29" s="54">
        <v>0</v>
      </c>
      <c r="I29" s="62">
        <v>0</v>
      </c>
      <c r="J29" s="54">
        <v>0</v>
      </c>
      <c r="K29" s="54">
        <v>0</v>
      </c>
      <c r="L29" s="54">
        <v>0</v>
      </c>
      <c r="M29" s="62">
        <v>0</v>
      </c>
      <c r="N29" s="54">
        <v>0</v>
      </c>
      <c r="O29" s="54">
        <v>0</v>
      </c>
      <c r="P29" s="54">
        <v>0</v>
      </c>
      <c r="Q29" s="62">
        <v>0</v>
      </c>
      <c r="R29" s="54">
        <v>0</v>
      </c>
      <c r="S29" s="54">
        <v>0</v>
      </c>
      <c r="T29" s="54">
        <v>0</v>
      </c>
      <c r="U29" s="62">
        <v>0</v>
      </c>
      <c r="V29" s="54">
        <v>0</v>
      </c>
      <c r="W29" s="54">
        <v>0</v>
      </c>
      <c r="X29" s="54">
        <v>0</v>
      </c>
      <c r="Y29" s="62">
        <v>0</v>
      </c>
      <c r="Z29" s="54">
        <v>0</v>
      </c>
      <c r="AA29" s="54">
        <v>0</v>
      </c>
      <c r="AB29" s="54">
        <v>0</v>
      </c>
      <c r="AC29" s="62">
        <v>0</v>
      </c>
      <c r="AD29" s="54">
        <v>0</v>
      </c>
      <c r="AE29" s="54">
        <v>0</v>
      </c>
      <c r="AF29" s="54">
        <v>0</v>
      </c>
      <c r="AG29" s="62">
        <v>0</v>
      </c>
      <c r="AH29" s="54">
        <v>0</v>
      </c>
      <c r="AI29" s="54">
        <v>0</v>
      </c>
      <c r="AJ29" s="54">
        <v>0</v>
      </c>
      <c r="AK29" s="62">
        <v>0</v>
      </c>
      <c r="AL29" s="54">
        <v>0</v>
      </c>
      <c r="AM29" s="54">
        <v>0</v>
      </c>
      <c r="AN29" s="54">
        <v>0</v>
      </c>
      <c r="AO29" s="62">
        <v>0</v>
      </c>
      <c r="AP29" s="54">
        <v>0</v>
      </c>
      <c r="AQ29" s="54">
        <v>0</v>
      </c>
      <c r="AR29" s="54">
        <v>0</v>
      </c>
      <c r="AS29" s="54">
        <v>0</v>
      </c>
      <c r="AT29" s="54">
        <v>0</v>
      </c>
    </row>
    <row r="30" spans="1:46" x14ac:dyDescent="0.35">
      <c r="A30" s="15" t="s">
        <v>27</v>
      </c>
      <c r="B30" s="54">
        <v>0</v>
      </c>
      <c r="C30" s="54">
        <v>0</v>
      </c>
      <c r="D30" s="54">
        <v>0</v>
      </c>
      <c r="E30" s="62">
        <v>0</v>
      </c>
      <c r="F30" s="54">
        <v>0</v>
      </c>
      <c r="G30" s="54">
        <v>0</v>
      </c>
      <c r="H30" s="54">
        <v>0</v>
      </c>
      <c r="I30" s="62">
        <v>0</v>
      </c>
      <c r="J30" s="54">
        <v>0</v>
      </c>
      <c r="K30" s="54">
        <v>0</v>
      </c>
      <c r="L30" s="54">
        <v>0</v>
      </c>
      <c r="M30" s="62">
        <v>0</v>
      </c>
      <c r="N30" s="54">
        <v>0</v>
      </c>
      <c r="O30" s="54">
        <v>0</v>
      </c>
      <c r="P30" s="54">
        <v>0</v>
      </c>
      <c r="Q30" s="62">
        <v>0</v>
      </c>
      <c r="R30" s="54">
        <v>0</v>
      </c>
      <c r="S30" s="54">
        <v>0</v>
      </c>
      <c r="T30" s="54">
        <v>0</v>
      </c>
      <c r="U30" s="62">
        <v>0</v>
      </c>
      <c r="V30" s="54">
        <v>0</v>
      </c>
      <c r="W30" s="54">
        <v>0</v>
      </c>
      <c r="X30" s="54">
        <v>0</v>
      </c>
      <c r="Y30" s="62">
        <v>0</v>
      </c>
      <c r="Z30" s="54">
        <v>0</v>
      </c>
      <c r="AA30" s="54">
        <v>0</v>
      </c>
      <c r="AB30" s="54">
        <v>0</v>
      </c>
      <c r="AC30" s="62">
        <v>0</v>
      </c>
      <c r="AD30" s="54">
        <v>0</v>
      </c>
      <c r="AE30" s="54">
        <v>0</v>
      </c>
      <c r="AF30" s="54">
        <v>0</v>
      </c>
      <c r="AG30" s="62">
        <v>0</v>
      </c>
      <c r="AH30" s="54">
        <v>0</v>
      </c>
      <c r="AI30" s="54">
        <v>0</v>
      </c>
      <c r="AJ30" s="54">
        <v>0</v>
      </c>
      <c r="AK30" s="62">
        <v>0</v>
      </c>
      <c r="AL30" s="54">
        <v>0</v>
      </c>
      <c r="AM30" s="54">
        <v>0</v>
      </c>
      <c r="AN30" s="54">
        <v>0</v>
      </c>
      <c r="AO30" s="62">
        <v>0</v>
      </c>
      <c r="AP30" s="54">
        <v>0</v>
      </c>
      <c r="AQ30" s="54">
        <v>0</v>
      </c>
      <c r="AR30" s="54">
        <v>0</v>
      </c>
      <c r="AS30" s="54">
        <v>0</v>
      </c>
      <c r="AT30" s="54">
        <v>0</v>
      </c>
    </row>
    <row r="31" spans="1:46" x14ac:dyDescent="0.35">
      <c r="A31" s="15" t="s">
        <v>28</v>
      </c>
      <c r="B31" s="54">
        <v>0</v>
      </c>
      <c r="C31" s="54">
        <v>0</v>
      </c>
      <c r="D31" s="54">
        <v>0</v>
      </c>
      <c r="E31" s="62">
        <v>0</v>
      </c>
      <c r="F31" s="54">
        <v>0</v>
      </c>
      <c r="G31" s="54">
        <v>0</v>
      </c>
      <c r="H31" s="54">
        <v>0</v>
      </c>
      <c r="I31" s="62">
        <v>0</v>
      </c>
      <c r="J31" s="54">
        <v>0</v>
      </c>
      <c r="K31" s="54">
        <v>0</v>
      </c>
      <c r="L31" s="54">
        <v>0</v>
      </c>
      <c r="M31" s="62">
        <v>0</v>
      </c>
      <c r="N31" s="54">
        <v>0</v>
      </c>
      <c r="O31" s="54">
        <v>0</v>
      </c>
      <c r="P31" s="54">
        <v>0</v>
      </c>
      <c r="Q31" s="62">
        <v>0</v>
      </c>
      <c r="R31" s="54">
        <v>0</v>
      </c>
      <c r="S31" s="54">
        <v>0</v>
      </c>
      <c r="T31" s="54">
        <v>0</v>
      </c>
      <c r="U31" s="62">
        <v>0</v>
      </c>
      <c r="V31" s="54">
        <v>0</v>
      </c>
      <c r="W31" s="54">
        <v>0</v>
      </c>
      <c r="X31" s="54">
        <v>0</v>
      </c>
      <c r="Y31" s="62">
        <v>0</v>
      </c>
      <c r="Z31" s="54">
        <v>0</v>
      </c>
      <c r="AA31" s="54">
        <v>0</v>
      </c>
      <c r="AB31" s="54">
        <v>0</v>
      </c>
      <c r="AC31" s="62">
        <v>0</v>
      </c>
      <c r="AD31" s="54">
        <v>0</v>
      </c>
      <c r="AE31" s="54">
        <v>0</v>
      </c>
      <c r="AF31" s="54">
        <v>0</v>
      </c>
      <c r="AG31" s="62">
        <v>0</v>
      </c>
      <c r="AH31" s="54">
        <v>0</v>
      </c>
      <c r="AI31" s="54">
        <v>0</v>
      </c>
      <c r="AJ31" s="54">
        <v>0</v>
      </c>
      <c r="AK31" s="62">
        <v>0</v>
      </c>
      <c r="AL31" s="54">
        <v>0</v>
      </c>
      <c r="AM31" s="54">
        <v>0</v>
      </c>
      <c r="AN31" s="54">
        <v>0</v>
      </c>
      <c r="AO31" s="62">
        <v>0</v>
      </c>
      <c r="AP31" s="54">
        <v>0</v>
      </c>
      <c r="AQ31" s="54">
        <v>0</v>
      </c>
      <c r="AR31" s="54">
        <v>0</v>
      </c>
      <c r="AS31" s="54">
        <v>0</v>
      </c>
      <c r="AT31" s="54">
        <v>0</v>
      </c>
    </row>
    <row r="32" spans="1:46" x14ac:dyDescent="0.35">
      <c r="A32" s="15" t="s">
        <v>29</v>
      </c>
      <c r="B32" s="54">
        <v>0</v>
      </c>
      <c r="C32" s="54">
        <v>0</v>
      </c>
      <c r="D32" s="54">
        <v>0</v>
      </c>
      <c r="E32" s="62">
        <v>0</v>
      </c>
      <c r="F32" s="54">
        <v>0</v>
      </c>
      <c r="G32" s="54">
        <v>0</v>
      </c>
      <c r="H32" s="54">
        <v>0</v>
      </c>
      <c r="I32" s="62">
        <v>0</v>
      </c>
      <c r="J32" s="54">
        <v>0</v>
      </c>
      <c r="K32" s="54">
        <v>0</v>
      </c>
      <c r="L32" s="54">
        <v>0</v>
      </c>
      <c r="M32" s="62">
        <v>0</v>
      </c>
      <c r="N32" s="54">
        <v>0</v>
      </c>
      <c r="O32" s="54">
        <v>0</v>
      </c>
      <c r="P32" s="54">
        <v>0</v>
      </c>
      <c r="Q32" s="62">
        <v>0</v>
      </c>
      <c r="R32" s="54">
        <v>0</v>
      </c>
      <c r="S32" s="54">
        <v>0</v>
      </c>
      <c r="T32" s="54">
        <v>0</v>
      </c>
      <c r="U32" s="62">
        <v>0</v>
      </c>
      <c r="V32" s="54">
        <v>0</v>
      </c>
      <c r="W32" s="54">
        <v>0</v>
      </c>
      <c r="X32" s="54">
        <v>0</v>
      </c>
      <c r="Y32" s="62">
        <v>0</v>
      </c>
      <c r="Z32" s="54">
        <v>0</v>
      </c>
      <c r="AA32" s="54">
        <v>0</v>
      </c>
      <c r="AB32" s="54">
        <v>0</v>
      </c>
      <c r="AC32" s="62">
        <v>0</v>
      </c>
      <c r="AD32" s="54">
        <v>0</v>
      </c>
      <c r="AE32" s="54">
        <v>0</v>
      </c>
      <c r="AF32" s="54">
        <v>0</v>
      </c>
      <c r="AG32" s="62">
        <v>0</v>
      </c>
      <c r="AH32" s="54">
        <v>0</v>
      </c>
      <c r="AI32" s="54">
        <v>0</v>
      </c>
      <c r="AJ32" s="54">
        <v>0</v>
      </c>
      <c r="AK32" s="62">
        <v>0</v>
      </c>
      <c r="AL32" s="54">
        <v>0</v>
      </c>
      <c r="AM32" s="54">
        <v>0</v>
      </c>
      <c r="AN32" s="54">
        <v>0</v>
      </c>
      <c r="AO32" s="62">
        <v>0</v>
      </c>
      <c r="AP32" s="54">
        <v>0</v>
      </c>
      <c r="AQ32" s="54">
        <v>0</v>
      </c>
      <c r="AR32" s="54">
        <v>0</v>
      </c>
      <c r="AS32" s="54">
        <v>0</v>
      </c>
      <c r="AT32" s="54">
        <v>0</v>
      </c>
    </row>
    <row r="33" spans="1:46" x14ac:dyDescent="0.35">
      <c r="A33" s="15" t="s">
        <v>30</v>
      </c>
      <c r="B33" s="54">
        <v>0</v>
      </c>
      <c r="C33" s="54">
        <v>0</v>
      </c>
      <c r="D33" s="54">
        <v>0</v>
      </c>
      <c r="E33" s="62">
        <v>0</v>
      </c>
      <c r="F33" s="54">
        <v>0</v>
      </c>
      <c r="G33" s="54">
        <v>0</v>
      </c>
      <c r="H33" s="54">
        <v>0</v>
      </c>
      <c r="I33" s="62">
        <v>0</v>
      </c>
      <c r="J33" s="54">
        <v>0</v>
      </c>
      <c r="K33" s="54">
        <v>0</v>
      </c>
      <c r="L33" s="54">
        <v>0</v>
      </c>
      <c r="M33" s="62">
        <v>0</v>
      </c>
      <c r="N33" s="54">
        <v>0</v>
      </c>
      <c r="O33" s="54">
        <v>0</v>
      </c>
      <c r="P33" s="54">
        <v>0</v>
      </c>
      <c r="Q33" s="62">
        <v>0</v>
      </c>
      <c r="R33" s="54">
        <v>0</v>
      </c>
      <c r="S33" s="54">
        <v>0</v>
      </c>
      <c r="T33" s="54">
        <v>0</v>
      </c>
      <c r="U33" s="62">
        <v>0</v>
      </c>
      <c r="V33" s="54">
        <v>0</v>
      </c>
      <c r="W33" s="54">
        <v>0</v>
      </c>
      <c r="X33" s="54">
        <v>0</v>
      </c>
      <c r="Y33" s="62">
        <v>0</v>
      </c>
      <c r="Z33" s="54">
        <v>0</v>
      </c>
      <c r="AA33" s="54">
        <v>0</v>
      </c>
      <c r="AB33" s="54">
        <v>0</v>
      </c>
      <c r="AC33" s="62">
        <v>0</v>
      </c>
      <c r="AD33" s="54">
        <v>0</v>
      </c>
      <c r="AE33" s="54">
        <v>0</v>
      </c>
      <c r="AF33" s="54">
        <v>0</v>
      </c>
      <c r="AG33" s="62">
        <v>0</v>
      </c>
      <c r="AH33" s="54">
        <v>0</v>
      </c>
      <c r="AI33" s="54">
        <v>0</v>
      </c>
      <c r="AJ33" s="54">
        <v>0</v>
      </c>
      <c r="AK33" s="62">
        <v>0</v>
      </c>
      <c r="AL33" s="54">
        <v>0</v>
      </c>
      <c r="AM33" s="54">
        <v>0</v>
      </c>
      <c r="AN33" s="54">
        <v>0</v>
      </c>
      <c r="AO33" s="62">
        <v>0</v>
      </c>
      <c r="AP33" s="54">
        <v>0</v>
      </c>
      <c r="AQ33" s="54">
        <v>0</v>
      </c>
      <c r="AR33" s="54">
        <v>0</v>
      </c>
      <c r="AS33" s="54">
        <v>0</v>
      </c>
      <c r="AT33" s="54">
        <v>0</v>
      </c>
    </row>
    <row r="34" spans="1:46" x14ac:dyDescent="0.35">
      <c r="A34" s="15" t="s">
        <v>31</v>
      </c>
      <c r="B34" s="54">
        <v>0</v>
      </c>
      <c r="C34" s="54">
        <v>0</v>
      </c>
      <c r="D34" s="54">
        <v>0</v>
      </c>
      <c r="E34" s="62">
        <v>0</v>
      </c>
      <c r="F34" s="54">
        <v>0</v>
      </c>
      <c r="G34" s="54">
        <v>0</v>
      </c>
      <c r="H34" s="54">
        <v>0</v>
      </c>
      <c r="I34" s="62">
        <v>0</v>
      </c>
      <c r="J34" s="54">
        <v>0</v>
      </c>
      <c r="K34" s="54">
        <v>0</v>
      </c>
      <c r="L34" s="54">
        <v>0</v>
      </c>
      <c r="M34" s="62">
        <v>0</v>
      </c>
      <c r="N34" s="54">
        <v>0</v>
      </c>
      <c r="O34" s="54">
        <v>0</v>
      </c>
      <c r="P34" s="54">
        <v>0</v>
      </c>
      <c r="Q34" s="62">
        <v>0</v>
      </c>
      <c r="R34" s="54">
        <v>0</v>
      </c>
      <c r="S34" s="54">
        <v>0</v>
      </c>
      <c r="T34" s="54">
        <v>0</v>
      </c>
      <c r="U34" s="62">
        <v>0</v>
      </c>
      <c r="V34" s="54">
        <v>0</v>
      </c>
      <c r="W34" s="54">
        <v>0</v>
      </c>
      <c r="X34" s="54">
        <v>0</v>
      </c>
      <c r="Y34" s="62">
        <v>0</v>
      </c>
      <c r="Z34" s="54">
        <v>0</v>
      </c>
      <c r="AA34" s="54">
        <v>0</v>
      </c>
      <c r="AB34" s="54">
        <v>0</v>
      </c>
      <c r="AC34" s="62">
        <v>0</v>
      </c>
      <c r="AD34" s="54">
        <v>0</v>
      </c>
      <c r="AE34" s="54">
        <v>0</v>
      </c>
      <c r="AF34" s="54">
        <v>0</v>
      </c>
      <c r="AG34" s="62">
        <v>0</v>
      </c>
      <c r="AH34" s="54">
        <v>0</v>
      </c>
      <c r="AI34" s="54">
        <v>0</v>
      </c>
      <c r="AJ34" s="54">
        <v>0</v>
      </c>
      <c r="AK34" s="62">
        <v>0</v>
      </c>
      <c r="AL34" s="54">
        <v>0</v>
      </c>
      <c r="AM34" s="54">
        <v>0</v>
      </c>
      <c r="AN34" s="54">
        <v>0</v>
      </c>
      <c r="AO34" s="62">
        <v>0</v>
      </c>
      <c r="AP34" s="54">
        <v>0</v>
      </c>
      <c r="AQ34" s="54">
        <v>0</v>
      </c>
      <c r="AR34" s="54">
        <v>0</v>
      </c>
      <c r="AS34" s="54">
        <v>0</v>
      </c>
      <c r="AT34" s="54">
        <v>0</v>
      </c>
    </row>
    <row r="35" spans="1:46" x14ac:dyDescent="0.35">
      <c r="A35" s="15" t="s">
        <v>32</v>
      </c>
      <c r="B35" s="54">
        <v>13094519</v>
      </c>
      <c r="C35" s="54">
        <v>0</v>
      </c>
      <c r="D35" s="54">
        <v>0</v>
      </c>
      <c r="E35" s="62">
        <v>0</v>
      </c>
      <c r="F35" s="54">
        <v>0</v>
      </c>
      <c r="G35" s="54">
        <v>13094519</v>
      </c>
      <c r="H35" s="54">
        <v>13094519</v>
      </c>
      <c r="I35" s="62">
        <v>0</v>
      </c>
      <c r="J35" s="54">
        <v>0</v>
      </c>
      <c r="K35" s="54">
        <v>0</v>
      </c>
      <c r="L35" s="54">
        <v>0</v>
      </c>
      <c r="M35" s="62">
        <v>0</v>
      </c>
      <c r="N35" s="54">
        <v>0</v>
      </c>
      <c r="O35" s="54">
        <v>0</v>
      </c>
      <c r="P35" s="54">
        <v>0</v>
      </c>
      <c r="Q35" s="62">
        <v>0</v>
      </c>
      <c r="R35" s="54">
        <v>0</v>
      </c>
      <c r="S35" s="54">
        <v>0</v>
      </c>
      <c r="T35" s="54">
        <v>0</v>
      </c>
      <c r="U35" s="62">
        <v>0</v>
      </c>
      <c r="V35" s="54">
        <v>0</v>
      </c>
      <c r="W35" s="54">
        <v>0</v>
      </c>
      <c r="X35" s="54">
        <v>0</v>
      </c>
      <c r="Y35" s="62">
        <v>0</v>
      </c>
      <c r="Z35" s="54">
        <v>0</v>
      </c>
      <c r="AA35" s="54">
        <v>0</v>
      </c>
      <c r="AB35" s="54">
        <v>0</v>
      </c>
      <c r="AC35" s="62">
        <v>0</v>
      </c>
      <c r="AD35" s="54">
        <v>0</v>
      </c>
      <c r="AE35" s="54">
        <v>0</v>
      </c>
      <c r="AF35" s="54">
        <v>0</v>
      </c>
      <c r="AG35" s="62">
        <v>0</v>
      </c>
      <c r="AH35" s="54">
        <v>0</v>
      </c>
      <c r="AI35" s="54">
        <v>0</v>
      </c>
      <c r="AJ35" s="54">
        <v>0</v>
      </c>
      <c r="AK35" s="62">
        <v>0</v>
      </c>
      <c r="AL35" s="54">
        <v>0</v>
      </c>
      <c r="AM35" s="54">
        <v>0</v>
      </c>
      <c r="AN35" s="54">
        <v>0</v>
      </c>
      <c r="AO35" s="62">
        <v>0</v>
      </c>
      <c r="AP35" s="54">
        <v>0</v>
      </c>
      <c r="AQ35" s="54">
        <v>0</v>
      </c>
      <c r="AR35" s="54">
        <v>13094519</v>
      </c>
      <c r="AS35" s="54">
        <v>0</v>
      </c>
      <c r="AT35" s="54">
        <v>0</v>
      </c>
    </row>
    <row r="36" spans="1:46" x14ac:dyDescent="0.35">
      <c r="A36" s="15" t="s">
        <v>33</v>
      </c>
      <c r="B36" s="54">
        <v>290060846</v>
      </c>
      <c r="C36" s="54">
        <v>0</v>
      </c>
      <c r="D36" s="54">
        <v>0</v>
      </c>
      <c r="E36" s="62">
        <v>0</v>
      </c>
      <c r="F36" s="54">
        <v>0</v>
      </c>
      <c r="G36" s="54">
        <v>290060846</v>
      </c>
      <c r="H36" s="54">
        <v>290060846</v>
      </c>
      <c r="I36" s="62">
        <v>0</v>
      </c>
      <c r="J36" s="54">
        <v>0</v>
      </c>
      <c r="K36" s="54">
        <v>0</v>
      </c>
      <c r="L36" s="54">
        <v>0</v>
      </c>
      <c r="M36" s="62">
        <v>0</v>
      </c>
      <c r="N36" s="54">
        <v>0</v>
      </c>
      <c r="O36" s="54">
        <v>0</v>
      </c>
      <c r="P36" s="54">
        <v>0</v>
      </c>
      <c r="Q36" s="62">
        <v>0</v>
      </c>
      <c r="R36" s="54">
        <v>0</v>
      </c>
      <c r="S36" s="54">
        <v>0</v>
      </c>
      <c r="T36" s="54">
        <v>0</v>
      </c>
      <c r="U36" s="62">
        <v>0</v>
      </c>
      <c r="V36" s="54">
        <v>0</v>
      </c>
      <c r="W36" s="54">
        <v>0</v>
      </c>
      <c r="X36" s="54">
        <v>0</v>
      </c>
      <c r="Y36" s="62">
        <v>0</v>
      </c>
      <c r="Z36" s="54">
        <v>0</v>
      </c>
      <c r="AA36" s="54">
        <v>0</v>
      </c>
      <c r="AB36" s="54">
        <v>0</v>
      </c>
      <c r="AC36" s="62">
        <v>0</v>
      </c>
      <c r="AD36" s="54">
        <v>0</v>
      </c>
      <c r="AE36" s="54">
        <v>0</v>
      </c>
      <c r="AF36" s="54">
        <v>0</v>
      </c>
      <c r="AG36" s="62">
        <v>0</v>
      </c>
      <c r="AH36" s="54">
        <v>0</v>
      </c>
      <c r="AI36" s="54">
        <v>0</v>
      </c>
      <c r="AJ36" s="54">
        <v>0</v>
      </c>
      <c r="AK36" s="62">
        <v>0</v>
      </c>
      <c r="AL36" s="54">
        <v>0</v>
      </c>
      <c r="AM36" s="54">
        <v>0</v>
      </c>
      <c r="AN36" s="54">
        <v>0</v>
      </c>
      <c r="AO36" s="62">
        <v>0</v>
      </c>
      <c r="AP36" s="54">
        <v>0</v>
      </c>
      <c r="AQ36" s="54">
        <v>0</v>
      </c>
      <c r="AR36" s="54">
        <v>290060846</v>
      </c>
      <c r="AS36" s="54">
        <v>0</v>
      </c>
      <c r="AT36" s="54">
        <v>0</v>
      </c>
    </row>
    <row r="37" spans="1:46" x14ac:dyDescent="0.35">
      <c r="A37" s="15" t="s">
        <v>34</v>
      </c>
      <c r="B37" s="54">
        <v>35790508</v>
      </c>
      <c r="C37" s="54">
        <v>0</v>
      </c>
      <c r="D37" s="54">
        <v>0</v>
      </c>
      <c r="E37" s="62">
        <v>0</v>
      </c>
      <c r="F37" s="54">
        <v>0</v>
      </c>
      <c r="G37" s="54">
        <v>0</v>
      </c>
      <c r="H37" s="54">
        <v>0</v>
      </c>
      <c r="I37" s="62">
        <v>0</v>
      </c>
      <c r="J37" s="54">
        <v>0</v>
      </c>
      <c r="K37" s="54">
        <v>0</v>
      </c>
      <c r="L37" s="54">
        <v>0</v>
      </c>
      <c r="M37" s="62">
        <v>0</v>
      </c>
      <c r="N37" s="54">
        <v>0</v>
      </c>
      <c r="O37" s="54">
        <v>0</v>
      </c>
      <c r="P37" s="54">
        <v>0</v>
      </c>
      <c r="Q37" s="62">
        <v>0</v>
      </c>
      <c r="R37" s="54">
        <v>0</v>
      </c>
      <c r="S37" s="54">
        <v>0</v>
      </c>
      <c r="T37" s="54">
        <v>0</v>
      </c>
      <c r="U37" s="62">
        <v>0</v>
      </c>
      <c r="V37" s="54">
        <v>0</v>
      </c>
      <c r="W37" s="54">
        <v>35790508</v>
      </c>
      <c r="X37" s="54">
        <v>35790508</v>
      </c>
      <c r="Y37" s="62">
        <v>0</v>
      </c>
      <c r="Z37" s="54">
        <v>0</v>
      </c>
      <c r="AA37" s="54">
        <v>0</v>
      </c>
      <c r="AB37" s="54">
        <v>0</v>
      </c>
      <c r="AC37" s="62">
        <v>0</v>
      </c>
      <c r="AD37" s="54">
        <v>0</v>
      </c>
      <c r="AE37" s="54">
        <v>0</v>
      </c>
      <c r="AF37" s="54">
        <v>0</v>
      </c>
      <c r="AG37" s="62">
        <v>0</v>
      </c>
      <c r="AH37" s="54">
        <v>0</v>
      </c>
      <c r="AI37" s="54">
        <v>0</v>
      </c>
      <c r="AJ37" s="54">
        <v>0</v>
      </c>
      <c r="AK37" s="62">
        <v>0</v>
      </c>
      <c r="AL37" s="54">
        <v>0</v>
      </c>
      <c r="AM37" s="54">
        <v>0</v>
      </c>
      <c r="AN37" s="54">
        <v>0</v>
      </c>
      <c r="AO37" s="62">
        <v>0</v>
      </c>
      <c r="AP37" s="54">
        <v>0</v>
      </c>
      <c r="AQ37" s="54">
        <v>0</v>
      </c>
      <c r="AR37" s="54">
        <v>35790508</v>
      </c>
      <c r="AS37" s="54">
        <v>0</v>
      </c>
      <c r="AT37" s="54">
        <v>0</v>
      </c>
    </row>
    <row r="38" spans="1:46" x14ac:dyDescent="0.35">
      <c r="A38" s="15" t="s">
        <v>35</v>
      </c>
      <c r="B38" s="54">
        <v>0</v>
      </c>
      <c r="C38" s="54">
        <v>0</v>
      </c>
      <c r="D38" s="54">
        <v>0</v>
      </c>
      <c r="E38" s="62">
        <v>0</v>
      </c>
      <c r="F38" s="54">
        <v>0</v>
      </c>
      <c r="G38" s="54">
        <v>0</v>
      </c>
      <c r="H38" s="54">
        <v>0</v>
      </c>
      <c r="I38" s="62">
        <v>0</v>
      </c>
      <c r="J38" s="54">
        <v>0</v>
      </c>
      <c r="K38" s="54">
        <v>0</v>
      </c>
      <c r="L38" s="54">
        <v>0</v>
      </c>
      <c r="M38" s="62">
        <v>0</v>
      </c>
      <c r="N38" s="54">
        <v>0</v>
      </c>
      <c r="O38" s="54">
        <v>0</v>
      </c>
      <c r="P38" s="54">
        <v>0</v>
      </c>
      <c r="Q38" s="62">
        <v>0</v>
      </c>
      <c r="R38" s="54">
        <v>0</v>
      </c>
      <c r="S38" s="54">
        <v>0</v>
      </c>
      <c r="T38" s="54">
        <v>0</v>
      </c>
      <c r="U38" s="62">
        <v>0</v>
      </c>
      <c r="V38" s="54">
        <v>0</v>
      </c>
      <c r="W38" s="54">
        <v>0</v>
      </c>
      <c r="X38" s="54">
        <v>0</v>
      </c>
      <c r="Y38" s="62">
        <v>0</v>
      </c>
      <c r="Z38" s="54">
        <v>0</v>
      </c>
      <c r="AA38" s="54">
        <v>0</v>
      </c>
      <c r="AB38" s="54">
        <v>0</v>
      </c>
      <c r="AC38" s="62">
        <v>0</v>
      </c>
      <c r="AD38" s="54">
        <v>0</v>
      </c>
      <c r="AE38" s="54">
        <v>0</v>
      </c>
      <c r="AF38" s="54">
        <v>0</v>
      </c>
      <c r="AG38" s="62">
        <v>0</v>
      </c>
      <c r="AH38" s="54">
        <v>0</v>
      </c>
      <c r="AI38" s="54">
        <v>0</v>
      </c>
      <c r="AJ38" s="54">
        <v>0</v>
      </c>
      <c r="AK38" s="62">
        <v>0</v>
      </c>
      <c r="AL38" s="54">
        <v>0</v>
      </c>
      <c r="AM38" s="54">
        <v>0</v>
      </c>
      <c r="AN38" s="54">
        <v>0</v>
      </c>
      <c r="AO38" s="62">
        <v>0</v>
      </c>
      <c r="AP38" s="54">
        <v>0</v>
      </c>
      <c r="AQ38" s="54">
        <v>0</v>
      </c>
      <c r="AR38" s="54">
        <v>0</v>
      </c>
      <c r="AS38" s="54">
        <v>0</v>
      </c>
      <c r="AT38" s="54">
        <v>0</v>
      </c>
    </row>
    <row r="39" spans="1:46" x14ac:dyDescent="0.35">
      <c r="A39" s="15" t="s">
        <v>36</v>
      </c>
      <c r="B39" s="54">
        <v>0</v>
      </c>
      <c r="C39" s="54">
        <v>0</v>
      </c>
      <c r="D39" s="54">
        <v>0</v>
      </c>
      <c r="E39" s="62">
        <v>0</v>
      </c>
      <c r="F39" s="54">
        <v>0</v>
      </c>
      <c r="G39" s="54">
        <v>0</v>
      </c>
      <c r="H39" s="54">
        <v>0</v>
      </c>
      <c r="I39" s="62">
        <v>0</v>
      </c>
      <c r="J39" s="54">
        <v>0</v>
      </c>
      <c r="K39" s="54">
        <v>0</v>
      </c>
      <c r="L39" s="54">
        <v>0</v>
      </c>
      <c r="M39" s="62">
        <v>0</v>
      </c>
      <c r="N39" s="54">
        <v>0</v>
      </c>
      <c r="O39" s="54">
        <v>0</v>
      </c>
      <c r="P39" s="54">
        <v>0</v>
      </c>
      <c r="Q39" s="62">
        <v>0</v>
      </c>
      <c r="R39" s="54">
        <v>0</v>
      </c>
      <c r="S39" s="54">
        <v>0</v>
      </c>
      <c r="T39" s="54">
        <v>0</v>
      </c>
      <c r="U39" s="62">
        <v>0</v>
      </c>
      <c r="V39" s="54">
        <v>0</v>
      </c>
      <c r="W39" s="54">
        <v>0</v>
      </c>
      <c r="X39" s="54">
        <v>0</v>
      </c>
      <c r="Y39" s="62">
        <v>0</v>
      </c>
      <c r="Z39" s="54">
        <v>0</v>
      </c>
      <c r="AA39" s="54">
        <v>0</v>
      </c>
      <c r="AB39" s="54">
        <v>0</v>
      </c>
      <c r="AC39" s="62">
        <v>0</v>
      </c>
      <c r="AD39" s="54">
        <v>0</v>
      </c>
      <c r="AE39" s="54">
        <v>0</v>
      </c>
      <c r="AF39" s="54">
        <v>0</v>
      </c>
      <c r="AG39" s="62">
        <v>0</v>
      </c>
      <c r="AH39" s="54">
        <v>0</v>
      </c>
      <c r="AI39" s="54">
        <v>0</v>
      </c>
      <c r="AJ39" s="54">
        <v>0</v>
      </c>
      <c r="AK39" s="62">
        <v>0</v>
      </c>
      <c r="AL39" s="54">
        <v>0</v>
      </c>
      <c r="AM39" s="54">
        <v>0</v>
      </c>
      <c r="AN39" s="54">
        <v>0</v>
      </c>
      <c r="AO39" s="62">
        <v>0</v>
      </c>
      <c r="AP39" s="54">
        <v>0</v>
      </c>
      <c r="AQ39" s="54">
        <v>0</v>
      </c>
      <c r="AR39" s="54">
        <v>0</v>
      </c>
      <c r="AS39" s="54">
        <v>0</v>
      </c>
      <c r="AT39" s="54">
        <v>0</v>
      </c>
    </row>
    <row r="40" spans="1:46" x14ac:dyDescent="0.35">
      <c r="A40" s="15" t="s">
        <v>37</v>
      </c>
      <c r="B40" s="54">
        <v>0</v>
      </c>
      <c r="C40" s="54">
        <v>0</v>
      </c>
      <c r="D40" s="54">
        <v>0</v>
      </c>
      <c r="E40" s="62">
        <v>0</v>
      </c>
      <c r="F40" s="54">
        <v>0</v>
      </c>
      <c r="G40" s="54">
        <v>0</v>
      </c>
      <c r="H40" s="54">
        <v>0</v>
      </c>
      <c r="I40" s="62">
        <v>0</v>
      </c>
      <c r="J40" s="54">
        <v>0</v>
      </c>
      <c r="K40" s="54">
        <v>0</v>
      </c>
      <c r="L40" s="54">
        <v>0</v>
      </c>
      <c r="M40" s="62">
        <v>0</v>
      </c>
      <c r="N40" s="54">
        <v>0</v>
      </c>
      <c r="O40" s="54">
        <v>0</v>
      </c>
      <c r="P40" s="54">
        <v>0</v>
      </c>
      <c r="Q40" s="62">
        <v>0</v>
      </c>
      <c r="R40" s="54">
        <v>0</v>
      </c>
      <c r="S40" s="54">
        <v>0</v>
      </c>
      <c r="T40" s="54">
        <v>0</v>
      </c>
      <c r="U40" s="62">
        <v>0</v>
      </c>
      <c r="V40" s="54">
        <v>0</v>
      </c>
      <c r="W40" s="54">
        <v>0</v>
      </c>
      <c r="X40" s="54">
        <v>0</v>
      </c>
      <c r="Y40" s="62">
        <v>0</v>
      </c>
      <c r="Z40" s="54">
        <v>0</v>
      </c>
      <c r="AA40" s="54">
        <v>0</v>
      </c>
      <c r="AB40" s="54">
        <v>0</v>
      </c>
      <c r="AC40" s="62">
        <v>0</v>
      </c>
      <c r="AD40" s="54">
        <v>0</v>
      </c>
      <c r="AE40" s="54">
        <v>0</v>
      </c>
      <c r="AF40" s="54">
        <v>0</v>
      </c>
      <c r="AG40" s="62">
        <v>0</v>
      </c>
      <c r="AH40" s="54">
        <v>0</v>
      </c>
      <c r="AI40" s="54">
        <v>0</v>
      </c>
      <c r="AJ40" s="54">
        <v>0</v>
      </c>
      <c r="AK40" s="62">
        <v>0</v>
      </c>
      <c r="AL40" s="54">
        <v>0</v>
      </c>
      <c r="AM40" s="54">
        <v>0</v>
      </c>
      <c r="AN40" s="54">
        <v>0</v>
      </c>
      <c r="AO40" s="62">
        <v>0</v>
      </c>
      <c r="AP40" s="54">
        <v>0</v>
      </c>
      <c r="AQ40" s="54">
        <v>0</v>
      </c>
      <c r="AR40" s="54">
        <v>0</v>
      </c>
      <c r="AS40" s="54">
        <v>0</v>
      </c>
      <c r="AT40" s="54">
        <v>0</v>
      </c>
    </row>
    <row r="41" spans="1:46" x14ac:dyDescent="0.35">
      <c r="A41" s="15" t="s">
        <v>38</v>
      </c>
      <c r="B41" s="54">
        <v>0</v>
      </c>
      <c r="C41" s="54">
        <v>0</v>
      </c>
      <c r="D41" s="54">
        <v>0</v>
      </c>
      <c r="E41" s="62">
        <v>0</v>
      </c>
      <c r="F41" s="54">
        <v>0</v>
      </c>
      <c r="G41" s="54">
        <v>0</v>
      </c>
      <c r="H41" s="54">
        <v>0</v>
      </c>
      <c r="I41" s="62">
        <v>0</v>
      </c>
      <c r="J41" s="54">
        <v>0</v>
      </c>
      <c r="K41" s="54">
        <v>0</v>
      </c>
      <c r="L41" s="54">
        <v>0</v>
      </c>
      <c r="M41" s="62">
        <v>0</v>
      </c>
      <c r="N41" s="54">
        <v>0</v>
      </c>
      <c r="O41" s="54">
        <v>0</v>
      </c>
      <c r="P41" s="54">
        <v>0</v>
      </c>
      <c r="Q41" s="62">
        <v>0</v>
      </c>
      <c r="R41" s="54">
        <v>0</v>
      </c>
      <c r="S41" s="54">
        <v>0</v>
      </c>
      <c r="T41" s="54">
        <v>0</v>
      </c>
      <c r="U41" s="62">
        <v>0</v>
      </c>
      <c r="V41" s="54">
        <v>0</v>
      </c>
      <c r="W41" s="54">
        <v>0</v>
      </c>
      <c r="X41" s="54">
        <v>0</v>
      </c>
      <c r="Y41" s="62">
        <v>0</v>
      </c>
      <c r="Z41" s="54">
        <v>0</v>
      </c>
      <c r="AA41" s="54">
        <v>0</v>
      </c>
      <c r="AB41" s="54">
        <v>0</v>
      </c>
      <c r="AC41" s="62">
        <v>0</v>
      </c>
      <c r="AD41" s="54">
        <v>0</v>
      </c>
      <c r="AE41" s="54">
        <v>0</v>
      </c>
      <c r="AF41" s="54">
        <v>0</v>
      </c>
      <c r="AG41" s="62">
        <v>0</v>
      </c>
      <c r="AH41" s="54">
        <v>0</v>
      </c>
      <c r="AI41" s="54">
        <v>0</v>
      </c>
      <c r="AJ41" s="54">
        <v>0</v>
      </c>
      <c r="AK41" s="62">
        <v>0</v>
      </c>
      <c r="AL41" s="54">
        <v>0</v>
      </c>
      <c r="AM41" s="54">
        <v>0</v>
      </c>
      <c r="AN41" s="54">
        <v>0</v>
      </c>
      <c r="AO41" s="62">
        <v>0</v>
      </c>
      <c r="AP41" s="54">
        <v>0</v>
      </c>
      <c r="AQ41" s="54">
        <v>0</v>
      </c>
      <c r="AR41" s="54">
        <v>0</v>
      </c>
      <c r="AS41" s="54">
        <v>0</v>
      </c>
      <c r="AT41" s="54">
        <v>0</v>
      </c>
    </row>
    <row r="42" spans="1:46" x14ac:dyDescent="0.35">
      <c r="A42" s="15" t="s">
        <v>39</v>
      </c>
      <c r="B42" s="54">
        <v>0</v>
      </c>
      <c r="C42" s="54">
        <v>0</v>
      </c>
      <c r="D42" s="54">
        <v>0</v>
      </c>
      <c r="E42" s="62">
        <v>0</v>
      </c>
      <c r="F42" s="54">
        <v>0</v>
      </c>
      <c r="G42" s="54">
        <v>0</v>
      </c>
      <c r="H42" s="54">
        <v>0</v>
      </c>
      <c r="I42" s="62">
        <v>0</v>
      </c>
      <c r="J42" s="54">
        <v>0</v>
      </c>
      <c r="K42" s="54">
        <v>0</v>
      </c>
      <c r="L42" s="54">
        <v>0</v>
      </c>
      <c r="M42" s="62">
        <v>0</v>
      </c>
      <c r="N42" s="54">
        <v>0</v>
      </c>
      <c r="O42" s="54">
        <v>0</v>
      </c>
      <c r="P42" s="54">
        <v>0</v>
      </c>
      <c r="Q42" s="62">
        <v>0</v>
      </c>
      <c r="R42" s="54">
        <v>0</v>
      </c>
      <c r="S42" s="54">
        <v>0</v>
      </c>
      <c r="T42" s="54">
        <v>0</v>
      </c>
      <c r="U42" s="62">
        <v>0</v>
      </c>
      <c r="V42" s="54">
        <v>0</v>
      </c>
      <c r="W42" s="54">
        <v>0</v>
      </c>
      <c r="X42" s="54">
        <v>0</v>
      </c>
      <c r="Y42" s="62">
        <v>0</v>
      </c>
      <c r="Z42" s="54">
        <v>0</v>
      </c>
      <c r="AA42" s="54">
        <v>0</v>
      </c>
      <c r="AB42" s="54">
        <v>0</v>
      </c>
      <c r="AC42" s="62">
        <v>0</v>
      </c>
      <c r="AD42" s="54">
        <v>0</v>
      </c>
      <c r="AE42" s="54">
        <v>0</v>
      </c>
      <c r="AF42" s="54">
        <v>0</v>
      </c>
      <c r="AG42" s="62">
        <v>0</v>
      </c>
      <c r="AH42" s="54">
        <v>0</v>
      </c>
      <c r="AI42" s="54">
        <v>0</v>
      </c>
      <c r="AJ42" s="54">
        <v>0</v>
      </c>
      <c r="AK42" s="62">
        <v>0</v>
      </c>
      <c r="AL42" s="54">
        <v>0</v>
      </c>
      <c r="AM42" s="54">
        <v>0</v>
      </c>
      <c r="AN42" s="54">
        <v>0</v>
      </c>
      <c r="AO42" s="62">
        <v>0</v>
      </c>
      <c r="AP42" s="54">
        <v>0</v>
      </c>
      <c r="AQ42" s="54">
        <v>0</v>
      </c>
      <c r="AR42" s="54">
        <v>0</v>
      </c>
      <c r="AS42" s="54">
        <v>0</v>
      </c>
      <c r="AT42" s="54">
        <v>0</v>
      </c>
    </row>
    <row r="43" spans="1:46" x14ac:dyDescent="0.35">
      <c r="A43" s="15" t="s">
        <v>40</v>
      </c>
      <c r="B43" s="54">
        <v>0</v>
      </c>
      <c r="C43" s="54">
        <v>0</v>
      </c>
      <c r="D43" s="54">
        <v>0</v>
      </c>
      <c r="E43" s="62">
        <v>0</v>
      </c>
      <c r="F43" s="54">
        <v>0</v>
      </c>
      <c r="G43" s="54">
        <v>0</v>
      </c>
      <c r="H43" s="54">
        <v>0</v>
      </c>
      <c r="I43" s="62">
        <v>0</v>
      </c>
      <c r="J43" s="54">
        <v>0</v>
      </c>
      <c r="K43" s="54">
        <v>0</v>
      </c>
      <c r="L43" s="54">
        <v>0</v>
      </c>
      <c r="M43" s="62">
        <v>0</v>
      </c>
      <c r="N43" s="54">
        <v>0</v>
      </c>
      <c r="O43" s="54">
        <v>0</v>
      </c>
      <c r="P43" s="54">
        <v>0</v>
      </c>
      <c r="Q43" s="62">
        <v>0</v>
      </c>
      <c r="R43" s="54">
        <v>0</v>
      </c>
      <c r="S43" s="54">
        <v>0</v>
      </c>
      <c r="T43" s="54">
        <v>0</v>
      </c>
      <c r="U43" s="62">
        <v>0</v>
      </c>
      <c r="V43" s="54">
        <v>0</v>
      </c>
      <c r="W43" s="54">
        <v>0</v>
      </c>
      <c r="X43" s="54">
        <v>0</v>
      </c>
      <c r="Y43" s="62">
        <v>0</v>
      </c>
      <c r="Z43" s="54">
        <v>0</v>
      </c>
      <c r="AA43" s="54">
        <v>0</v>
      </c>
      <c r="AB43" s="54">
        <v>0</v>
      </c>
      <c r="AC43" s="62">
        <v>0</v>
      </c>
      <c r="AD43" s="54">
        <v>0</v>
      </c>
      <c r="AE43" s="54">
        <v>0</v>
      </c>
      <c r="AF43" s="54">
        <v>0</v>
      </c>
      <c r="AG43" s="62">
        <v>0</v>
      </c>
      <c r="AH43" s="54">
        <v>0</v>
      </c>
      <c r="AI43" s="54">
        <v>0</v>
      </c>
      <c r="AJ43" s="54">
        <v>0</v>
      </c>
      <c r="AK43" s="62">
        <v>0</v>
      </c>
      <c r="AL43" s="54">
        <v>0</v>
      </c>
      <c r="AM43" s="54">
        <v>0</v>
      </c>
      <c r="AN43" s="54">
        <v>0</v>
      </c>
      <c r="AO43" s="62">
        <v>0</v>
      </c>
      <c r="AP43" s="54">
        <v>0</v>
      </c>
      <c r="AQ43" s="54">
        <v>0</v>
      </c>
      <c r="AR43" s="54">
        <v>0</v>
      </c>
      <c r="AS43" s="54">
        <v>0</v>
      </c>
      <c r="AT43" s="54">
        <v>0</v>
      </c>
    </row>
    <row r="44" spans="1:46" x14ac:dyDescent="0.35">
      <c r="A44" s="15" t="s">
        <v>41</v>
      </c>
      <c r="B44" s="54">
        <v>11869657</v>
      </c>
      <c r="C44" s="54">
        <v>0</v>
      </c>
      <c r="D44" s="54">
        <v>0</v>
      </c>
      <c r="E44" s="62">
        <v>0</v>
      </c>
      <c r="F44" s="54">
        <v>0</v>
      </c>
      <c r="G44" s="54">
        <v>11869657</v>
      </c>
      <c r="H44" s="54">
        <v>11869657</v>
      </c>
      <c r="I44" s="62">
        <v>0</v>
      </c>
      <c r="J44" s="54">
        <v>0</v>
      </c>
      <c r="K44" s="54">
        <v>0</v>
      </c>
      <c r="L44" s="54">
        <v>0</v>
      </c>
      <c r="M44" s="62">
        <v>0</v>
      </c>
      <c r="N44" s="54">
        <v>0</v>
      </c>
      <c r="O44" s="54">
        <v>0</v>
      </c>
      <c r="P44" s="54">
        <v>0</v>
      </c>
      <c r="Q44" s="62">
        <v>0</v>
      </c>
      <c r="R44" s="54">
        <v>0</v>
      </c>
      <c r="S44" s="54">
        <v>0</v>
      </c>
      <c r="T44" s="54">
        <v>0</v>
      </c>
      <c r="U44" s="62">
        <v>0</v>
      </c>
      <c r="V44" s="54">
        <v>0</v>
      </c>
      <c r="W44" s="54">
        <v>0</v>
      </c>
      <c r="X44" s="54">
        <v>0</v>
      </c>
      <c r="Y44" s="62">
        <v>0</v>
      </c>
      <c r="Z44" s="54">
        <v>0</v>
      </c>
      <c r="AA44" s="54">
        <v>0</v>
      </c>
      <c r="AB44" s="54">
        <v>0</v>
      </c>
      <c r="AC44" s="62">
        <v>0</v>
      </c>
      <c r="AD44" s="54">
        <v>0</v>
      </c>
      <c r="AE44" s="54">
        <v>0</v>
      </c>
      <c r="AF44" s="54">
        <v>0</v>
      </c>
      <c r="AG44" s="62">
        <v>0</v>
      </c>
      <c r="AH44" s="54">
        <v>0</v>
      </c>
      <c r="AI44" s="54">
        <v>0</v>
      </c>
      <c r="AJ44" s="54">
        <v>0</v>
      </c>
      <c r="AK44" s="62">
        <v>0</v>
      </c>
      <c r="AL44" s="54">
        <v>0</v>
      </c>
      <c r="AM44" s="54">
        <v>0</v>
      </c>
      <c r="AN44" s="54">
        <v>0</v>
      </c>
      <c r="AO44" s="62">
        <v>0</v>
      </c>
      <c r="AP44" s="54">
        <v>0</v>
      </c>
      <c r="AQ44" s="54">
        <v>0</v>
      </c>
      <c r="AR44" s="54">
        <v>11869657</v>
      </c>
      <c r="AS44" s="54">
        <v>0</v>
      </c>
      <c r="AT44" s="54">
        <v>0</v>
      </c>
    </row>
    <row r="45" spans="1:46" x14ac:dyDescent="0.35">
      <c r="A45" s="15" t="s">
        <v>42</v>
      </c>
      <c r="B45" s="54">
        <v>0</v>
      </c>
      <c r="C45" s="54">
        <v>0</v>
      </c>
      <c r="D45" s="54">
        <v>0</v>
      </c>
      <c r="E45" s="62">
        <v>0</v>
      </c>
      <c r="F45" s="54">
        <v>0</v>
      </c>
      <c r="G45" s="54">
        <v>0</v>
      </c>
      <c r="H45" s="54">
        <v>0</v>
      </c>
      <c r="I45" s="62">
        <v>0</v>
      </c>
      <c r="J45" s="54">
        <v>0</v>
      </c>
      <c r="K45" s="54">
        <v>0</v>
      </c>
      <c r="L45" s="54">
        <v>0</v>
      </c>
      <c r="M45" s="62">
        <v>0</v>
      </c>
      <c r="N45" s="54">
        <v>0</v>
      </c>
      <c r="O45" s="54">
        <v>0</v>
      </c>
      <c r="P45" s="54">
        <v>0</v>
      </c>
      <c r="Q45" s="62">
        <v>0</v>
      </c>
      <c r="R45" s="54">
        <v>0</v>
      </c>
      <c r="S45" s="54">
        <v>0</v>
      </c>
      <c r="T45" s="54">
        <v>0</v>
      </c>
      <c r="U45" s="62">
        <v>0</v>
      </c>
      <c r="V45" s="54">
        <v>0</v>
      </c>
      <c r="W45" s="54">
        <v>0</v>
      </c>
      <c r="X45" s="54">
        <v>0</v>
      </c>
      <c r="Y45" s="62">
        <v>0</v>
      </c>
      <c r="Z45" s="54">
        <v>0</v>
      </c>
      <c r="AA45" s="54">
        <v>0</v>
      </c>
      <c r="AB45" s="54">
        <v>0</v>
      </c>
      <c r="AC45" s="62">
        <v>0</v>
      </c>
      <c r="AD45" s="54">
        <v>0</v>
      </c>
      <c r="AE45" s="54">
        <v>0</v>
      </c>
      <c r="AF45" s="54">
        <v>0</v>
      </c>
      <c r="AG45" s="62">
        <v>0</v>
      </c>
      <c r="AH45" s="54">
        <v>0</v>
      </c>
      <c r="AI45" s="54">
        <v>0</v>
      </c>
      <c r="AJ45" s="54">
        <v>0</v>
      </c>
      <c r="AK45" s="62">
        <v>0</v>
      </c>
      <c r="AL45" s="54">
        <v>0</v>
      </c>
      <c r="AM45" s="54">
        <v>0</v>
      </c>
      <c r="AN45" s="54">
        <v>0</v>
      </c>
      <c r="AO45" s="62">
        <v>0</v>
      </c>
      <c r="AP45" s="54">
        <v>0</v>
      </c>
      <c r="AQ45" s="54">
        <v>0</v>
      </c>
      <c r="AR45" s="54">
        <v>0</v>
      </c>
      <c r="AS45" s="54">
        <v>0</v>
      </c>
      <c r="AT45" s="54">
        <v>0</v>
      </c>
    </row>
    <row r="46" spans="1:46" x14ac:dyDescent="0.35">
      <c r="A46" s="15" t="s">
        <v>43</v>
      </c>
      <c r="B46" s="54">
        <v>0</v>
      </c>
      <c r="C46" s="54">
        <v>0</v>
      </c>
      <c r="D46" s="54">
        <v>0</v>
      </c>
      <c r="E46" s="62">
        <v>0</v>
      </c>
      <c r="F46" s="54">
        <v>0</v>
      </c>
      <c r="G46" s="54">
        <v>0</v>
      </c>
      <c r="H46" s="54">
        <v>0</v>
      </c>
      <c r="I46" s="62">
        <v>0</v>
      </c>
      <c r="J46" s="54">
        <v>0</v>
      </c>
      <c r="K46" s="54">
        <v>0</v>
      </c>
      <c r="L46" s="54">
        <v>0</v>
      </c>
      <c r="M46" s="62">
        <v>0</v>
      </c>
      <c r="N46" s="54">
        <v>0</v>
      </c>
      <c r="O46" s="54">
        <v>0</v>
      </c>
      <c r="P46" s="54">
        <v>0</v>
      </c>
      <c r="Q46" s="62">
        <v>0</v>
      </c>
      <c r="R46" s="54">
        <v>0</v>
      </c>
      <c r="S46" s="54">
        <v>0</v>
      </c>
      <c r="T46" s="54">
        <v>0</v>
      </c>
      <c r="U46" s="62">
        <v>0</v>
      </c>
      <c r="V46" s="54">
        <v>0</v>
      </c>
      <c r="W46" s="54">
        <v>0</v>
      </c>
      <c r="X46" s="54">
        <v>0</v>
      </c>
      <c r="Y46" s="62">
        <v>0</v>
      </c>
      <c r="Z46" s="54">
        <v>0</v>
      </c>
      <c r="AA46" s="54">
        <v>0</v>
      </c>
      <c r="AB46" s="54">
        <v>0</v>
      </c>
      <c r="AC46" s="62">
        <v>0</v>
      </c>
      <c r="AD46" s="54">
        <v>0</v>
      </c>
      <c r="AE46" s="54">
        <v>0</v>
      </c>
      <c r="AF46" s="54">
        <v>0</v>
      </c>
      <c r="AG46" s="62">
        <v>0</v>
      </c>
      <c r="AH46" s="54">
        <v>0</v>
      </c>
      <c r="AI46" s="54">
        <v>0</v>
      </c>
      <c r="AJ46" s="54">
        <v>0</v>
      </c>
      <c r="AK46" s="62">
        <v>0</v>
      </c>
      <c r="AL46" s="54">
        <v>0</v>
      </c>
      <c r="AM46" s="54">
        <v>0</v>
      </c>
      <c r="AN46" s="54">
        <v>0</v>
      </c>
      <c r="AO46" s="62">
        <v>0</v>
      </c>
      <c r="AP46" s="54">
        <v>0</v>
      </c>
      <c r="AQ46" s="54">
        <v>0</v>
      </c>
      <c r="AR46" s="54">
        <v>0</v>
      </c>
      <c r="AS46" s="54">
        <v>0</v>
      </c>
      <c r="AT46" s="54">
        <v>0</v>
      </c>
    </row>
    <row r="47" spans="1:46" x14ac:dyDescent="0.35">
      <c r="A47" s="15" t="s">
        <v>44</v>
      </c>
      <c r="B47" s="54">
        <v>57735591</v>
      </c>
      <c r="C47" s="54">
        <v>0</v>
      </c>
      <c r="D47" s="54">
        <v>0</v>
      </c>
      <c r="E47" s="62">
        <v>0</v>
      </c>
      <c r="F47" s="54">
        <v>0</v>
      </c>
      <c r="G47" s="54">
        <v>0</v>
      </c>
      <c r="H47" s="54">
        <v>0</v>
      </c>
      <c r="I47" s="62">
        <v>0</v>
      </c>
      <c r="J47" s="54">
        <v>0</v>
      </c>
      <c r="K47" s="54">
        <v>0</v>
      </c>
      <c r="L47" s="54">
        <v>0</v>
      </c>
      <c r="M47" s="62">
        <v>0</v>
      </c>
      <c r="N47" s="54">
        <v>57735591</v>
      </c>
      <c r="O47" s="54">
        <v>57735591</v>
      </c>
      <c r="P47" s="54">
        <v>0</v>
      </c>
      <c r="Q47" s="62">
        <v>0</v>
      </c>
      <c r="R47" s="54">
        <v>0</v>
      </c>
      <c r="S47" s="54">
        <v>0</v>
      </c>
      <c r="T47" s="54">
        <v>0</v>
      </c>
      <c r="U47" s="62">
        <v>0</v>
      </c>
      <c r="V47" s="54">
        <v>0</v>
      </c>
      <c r="W47" s="54">
        <v>0</v>
      </c>
      <c r="X47" s="54">
        <v>0</v>
      </c>
      <c r="Y47" s="62">
        <v>0</v>
      </c>
      <c r="Z47" s="54">
        <v>0</v>
      </c>
      <c r="AA47" s="54">
        <v>0</v>
      </c>
      <c r="AB47" s="54">
        <v>0</v>
      </c>
      <c r="AC47" s="62">
        <v>0</v>
      </c>
      <c r="AD47" s="54">
        <v>0</v>
      </c>
      <c r="AE47" s="54">
        <v>0</v>
      </c>
      <c r="AF47" s="54">
        <v>0</v>
      </c>
      <c r="AG47" s="62">
        <v>0</v>
      </c>
      <c r="AH47" s="54">
        <v>0</v>
      </c>
      <c r="AI47" s="54">
        <v>0</v>
      </c>
      <c r="AJ47" s="54">
        <v>0</v>
      </c>
      <c r="AK47" s="62">
        <v>0</v>
      </c>
      <c r="AL47" s="54">
        <v>0</v>
      </c>
      <c r="AM47" s="54">
        <v>0</v>
      </c>
      <c r="AN47" s="54">
        <v>0</v>
      </c>
      <c r="AO47" s="62">
        <v>0</v>
      </c>
      <c r="AP47" s="54">
        <v>0</v>
      </c>
      <c r="AQ47" s="54">
        <v>0</v>
      </c>
      <c r="AR47" s="54">
        <v>57735591</v>
      </c>
      <c r="AS47" s="54">
        <v>0</v>
      </c>
      <c r="AT47" s="54">
        <v>0</v>
      </c>
    </row>
    <row r="48" spans="1:46" x14ac:dyDescent="0.35">
      <c r="A48" s="15" t="s">
        <v>45</v>
      </c>
      <c r="B48" s="54">
        <v>0</v>
      </c>
      <c r="C48" s="54">
        <v>0</v>
      </c>
      <c r="D48" s="54">
        <v>0</v>
      </c>
      <c r="E48" s="62">
        <v>0</v>
      </c>
      <c r="F48" s="54">
        <v>0</v>
      </c>
      <c r="G48" s="54">
        <v>0</v>
      </c>
      <c r="H48" s="54">
        <v>0</v>
      </c>
      <c r="I48" s="62">
        <v>0</v>
      </c>
      <c r="J48" s="54">
        <v>0</v>
      </c>
      <c r="K48" s="54">
        <v>0</v>
      </c>
      <c r="L48" s="54">
        <v>0</v>
      </c>
      <c r="M48" s="62">
        <v>0</v>
      </c>
      <c r="N48" s="54">
        <v>0</v>
      </c>
      <c r="O48" s="54">
        <v>0</v>
      </c>
      <c r="P48" s="54">
        <v>0</v>
      </c>
      <c r="Q48" s="62">
        <v>0</v>
      </c>
      <c r="R48" s="54">
        <v>0</v>
      </c>
      <c r="S48" s="54">
        <v>0</v>
      </c>
      <c r="T48" s="54">
        <v>0</v>
      </c>
      <c r="U48" s="62">
        <v>0</v>
      </c>
      <c r="V48" s="54">
        <v>0</v>
      </c>
      <c r="W48" s="54">
        <v>0</v>
      </c>
      <c r="X48" s="54">
        <v>0</v>
      </c>
      <c r="Y48" s="62">
        <v>0</v>
      </c>
      <c r="Z48" s="54">
        <v>0</v>
      </c>
      <c r="AA48" s="54">
        <v>0</v>
      </c>
      <c r="AB48" s="54">
        <v>0</v>
      </c>
      <c r="AC48" s="62">
        <v>0</v>
      </c>
      <c r="AD48" s="54">
        <v>0</v>
      </c>
      <c r="AE48" s="54">
        <v>0</v>
      </c>
      <c r="AF48" s="54">
        <v>0</v>
      </c>
      <c r="AG48" s="62">
        <v>0</v>
      </c>
      <c r="AH48" s="54">
        <v>0</v>
      </c>
      <c r="AI48" s="54">
        <v>0</v>
      </c>
      <c r="AJ48" s="54">
        <v>0</v>
      </c>
      <c r="AK48" s="62">
        <v>0</v>
      </c>
      <c r="AL48" s="54">
        <v>0</v>
      </c>
      <c r="AM48" s="54">
        <v>0</v>
      </c>
      <c r="AN48" s="54">
        <v>0</v>
      </c>
      <c r="AO48" s="62">
        <v>0</v>
      </c>
      <c r="AP48" s="54">
        <v>0</v>
      </c>
      <c r="AQ48" s="54">
        <v>0</v>
      </c>
      <c r="AR48" s="54">
        <v>0</v>
      </c>
      <c r="AS48" s="54">
        <v>0</v>
      </c>
      <c r="AT48" s="54">
        <v>0</v>
      </c>
    </row>
    <row r="49" spans="1:46" x14ac:dyDescent="0.35">
      <c r="A49" s="15" t="s">
        <v>46</v>
      </c>
      <c r="B49" s="54">
        <v>0</v>
      </c>
      <c r="C49" s="54">
        <v>0</v>
      </c>
      <c r="D49" s="54">
        <v>0</v>
      </c>
      <c r="E49" s="62">
        <v>0</v>
      </c>
      <c r="F49" s="54">
        <v>0</v>
      </c>
      <c r="G49" s="54">
        <v>0</v>
      </c>
      <c r="H49" s="54">
        <v>0</v>
      </c>
      <c r="I49" s="62">
        <v>0</v>
      </c>
      <c r="J49" s="54">
        <v>0</v>
      </c>
      <c r="K49" s="54">
        <v>0</v>
      </c>
      <c r="L49" s="54">
        <v>0</v>
      </c>
      <c r="M49" s="62">
        <v>0</v>
      </c>
      <c r="N49" s="54">
        <v>0</v>
      </c>
      <c r="O49" s="54">
        <v>0</v>
      </c>
      <c r="P49" s="54">
        <v>0</v>
      </c>
      <c r="Q49" s="62">
        <v>0</v>
      </c>
      <c r="R49" s="54">
        <v>0</v>
      </c>
      <c r="S49" s="54">
        <v>0</v>
      </c>
      <c r="T49" s="54">
        <v>0</v>
      </c>
      <c r="U49" s="62">
        <v>0</v>
      </c>
      <c r="V49" s="54">
        <v>0</v>
      </c>
      <c r="W49" s="54">
        <v>0</v>
      </c>
      <c r="X49" s="54">
        <v>0</v>
      </c>
      <c r="Y49" s="62">
        <v>0</v>
      </c>
      <c r="Z49" s="54">
        <v>0</v>
      </c>
      <c r="AA49" s="54">
        <v>0</v>
      </c>
      <c r="AB49" s="54">
        <v>0</v>
      </c>
      <c r="AC49" s="62">
        <v>0</v>
      </c>
      <c r="AD49" s="54">
        <v>0</v>
      </c>
      <c r="AE49" s="54">
        <v>0</v>
      </c>
      <c r="AF49" s="54">
        <v>0</v>
      </c>
      <c r="AG49" s="62">
        <v>0</v>
      </c>
      <c r="AH49" s="54">
        <v>0</v>
      </c>
      <c r="AI49" s="54">
        <v>0</v>
      </c>
      <c r="AJ49" s="54">
        <v>0</v>
      </c>
      <c r="AK49" s="62">
        <v>0</v>
      </c>
      <c r="AL49" s="54">
        <v>0</v>
      </c>
      <c r="AM49" s="54">
        <v>0</v>
      </c>
      <c r="AN49" s="54">
        <v>0</v>
      </c>
      <c r="AO49" s="62">
        <v>0</v>
      </c>
      <c r="AP49" s="54">
        <v>0</v>
      </c>
      <c r="AQ49" s="54">
        <v>0</v>
      </c>
      <c r="AR49" s="54">
        <v>0</v>
      </c>
      <c r="AS49" s="54">
        <v>0</v>
      </c>
      <c r="AT49" s="54">
        <v>0</v>
      </c>
    </row>
    <row r="50" spans="1:46" x14ac:dyDescent="0.35">
      <c r="A50" s="15" t="s">
        <v>47</v>
      </c>
      <c r="B50" s="54">
        <v>0</v>
      </c>
      <c r="C50" s="54">
        <v>0</v>
      </c>
      <c r="D50" s="54">
        <v>0</v>
      </c>
      <c r="E50" s="62">
        <v>0</v>
      </c>
      <c r="F50" s="54">
        <v>0</v>
      </c>
      <c r="G50" s="54">
        <v>0</v>
      </c>
      <c r="H50" s="54">
        <v>0</v>
      </c>
      <c r="I50" s="62">
        <v>0</v>
      </c>
      <c r="J50" s="54">
        <v>0</v>
      </c>
      <c r="K50" s="54">
        <v>0</v>
      </c>
      <c r="L50" s="54">
        <v>0</v>
      </c>
      <c r="M50" s="62">
        <v>0</v>
      </c>
      <c r="N50" s="54">
        <v>0</v>
      </c>
      <c r="O50" s="54">
        <v>0</v>
      </c>
      <c r="P50" s="54">
        <v>0</v>
      </c>
      <c r="Q50" s="62">
        <v>0</v>
      </c>
      <c r="R50" s="54">
        <v>0</v>
      </c>
      <c r="S50" s="54">
        <v>0</v>
      </c>
      <c r="T50" s="54">
        <v>0</v>
      </c>
      <c r="U50" s="62">
        <v>0</v>
      </c>
      <c r="V50" s="54">
        <v>0</v>
      </c>
      <c r="W50" s="54">
        <v>0</v>
      </c>
      <c r="X50" s="54">
        <v>0</v>
      </c>
      <c r="Y50" s="62">
        <v>0</v>
      </c>
      <c r="Z50" s="54">
        <v>0</v>
      </c>
      <c r="AA50" s="54">
        <v>0</v>
      </c>
      <c r="AB50" s="54">
        <v>0</v>
      </c>
      <c r="AC50" s="62">
        <v>0</v>
      </c>
      <c r="AD50" s="54">
        <v>0</v>
      </c>
      <c r="AE50" s="54">
        <v>0</v>
      </c>
      <c r="AF50" s="54">
        <v>0</v>
      </c>
      <c r="AG50" s="62">
        <v>0</v>
      </c>
      <c r="AH50" s="54">
        <v>0</v>
      </c>
      <c r="AI50" s="54">
        <v>0</v>
      </c>
      <c r="AJ50" s="54">
        <v>0</v>
      </c>
      <c r="AK50" s="62">
        <v>0</v>
      </c>
      <c r="AL50" s="54">
        <v>0</v>
      </c>
      <c r="AM50" s="54">
        <v>0</v>
      </c>
      <c r="AN50" s="54">
        <v>0</v>
      </c>
      <c r="AO50" s="62">
        <v>0</v>
      </c>
      <c r="AP50" s="54">
        <v>0</v>
      </c>
      <c r="AQ50" s="54">
        <v>0</v>
      </c>
      <c r="AR50" s="54">
        <v>0</v>
      </c>
      <c r="AS50" s="54">
        <v>0</v>
      </c>
      <c r="AT50" s="54">
        <v>0</v>
      </c>
    </row>
    <row r="51" spans="1:46" x14ac:dyDescent="0.35">
      <c r="A51" s="15" t="s">
        <v>48</v>
      </c>
      <c r="B51" s="54">
        <v>45148014</v>
      </c>
      <c r="C51" s="54">
        <v>0</v>
      </c>
      <c r="D51" s="54">
        <v>0</v>
      </c>
      <c r="E51" s="62">
        <v>0</v>
      </c>
      <c r="F51" s="54">
        <v>0</v>
      </c>
      <c r="G51" s="54">
        <v>45148014</v>
      </c>
      <c r="H51" s="54">
        <v>45148014</v>
      </c>
      <c r="I51" s="62">
        <v>0</v>
      </c>
      <c r="J51" s="54">
        <v>0</v>
      </c>
      <c r="K51" s="54">
        <v>0</v>
      </c>
      <c r="L51" s="54">
        <v>0</v>
      </c>
      <c r="M51" s="62">
        <v>0</v>
      </c>
      <c r="N51" s="54">
        <v>0</v>
      </c>
      <c r="O51" s="54">
        <v>0</v>
      </c>
      <c r="P51" s="54">
        <v>0</v>
      </c>
      <c r="Q51" s="62">
        <v>0</v>
      </c>
      <c r="R51" s="54">
        <v>0</v>
      </c>
      <c r="S51" s="54">
        <v>0</v>
      </c>
      <c r="T51" s="54">
        <v>0</v>
      </c>
      <c r="U51" s="62">
        <v>0</v>
      </c>
      <c r="V51" s="54">
        <v>0</v>
      </c>
      <c r="W51" s="54">
        <v>0</v>
      </c>
      <c r="X51" s="54">
        <v>0</v>
      </c>
      <c r="Y51" s="62">
        <v>0</v>
      </c>
      <c r="Z51" s="54">
        <v>0</v>
      </c>
      <c r="AA51" s="54">
        <v>0</v>
      </c>
      <c r="AB51" s="54">
        <v>0</v>
      </c>
      <c r="AC51" s="62">
        <v>0</v>
      </c>
      <c r="AD51" s="54">
        <v>0</v>
      </c>
      <c r="AE51" s="54">
        <v>0</v>
      </c>
      <c r="AF51" s="54">
        <v>0</v>
      </c>
      <c r="AG51" s="62">
        <v>0</v>
      </c>
      <c r="AH51" s="54">
        <v>0</v>
      </c>
      <c r="AI51" s="54">
        <v>0</v>
      </c>
      <c r="AJ51" s="54">
        <v>0</v>
      </c>
      <c r="AK51" s="62">
        <v>0</v>
      </c>
      <c r="AL51" s="54">
        <v>0</v>
      </c>
      <c r="AM51" s="54">
        <v>0</v>
      </c>
      <c r="AN51" s="54">
        <v>0</v>
      </c>
      <c r="AO51" s="62">
        <v>0</v>
      </c>
      <c r="AP51" s="54">
        <v>0</v>
      </c>
      <c r="AQ51" s="54">
        <v>0</v>
      </c>
      <c r="AR51" s="54">
        <v>45148014</v>
      </c>
      <c r="AS51" s="54">
        <v>0</v>
      </c>
      <c r="AT51" s="54">
        <v>0</v>
      </c>
    </row>
    <row r="52" spans="1:46" x14ac:dyDescent="0.35">
      <c r="A52" s="15" t="s">
        <v>49</v>
      </c>
      <c r="B52" s="54">
        <v>0</v>
      </c>
      <c r="C52" s="54">
        <v>0</v>
      </c>
      <c r="D52" s="54">
        <v>0</v>
      </c>
      <c r="E52" s="62">
        <v>0</v>
      </c>
      <c r="F52" s="54">
        <v>0</v>
      </c>
      <c r="G52" s="54">
        <v>0</v>
      </c>
      <c r="H52" s="54">
        <v>0</v>
      </c>
      <c r="I52" s="62">
        <v>0</v>
      </c>
      <c r="J52" s="54">
        <v>0</v>
      </c>
      <c r="K52" s="54">
        <v>0</v>
      </c>
      <c r="L52" s="54">
        <v>0</v>
      </c>
      <c r="M52" s="62">
        <v>0</v>
      </c>
      <c r="N52" s="54">
        <v>0</v>
      </c>
      <c r="O52" s="54">
        <v>0</v>
      </c>
      <c r="P52" s="54">
        <v>0</v>
      </c>
      <c r="Q52" s="62">
        <v>0</v>
      </c>
      <c r="R52" s="54">
        <v>0</v>
      </c>
      <c r="S52" s="54">
        <v>0</v>
      </c>
      <c r="T52" s="54">
        <v>0</v>
      </c>
      <c r="U52" s="62">
        <v>0</v>
      </c>
      <c r="V52" s="54">
        <v>0</v>
      </c>
      <c r="W52" s="54">
        <v>0</v>
      </c>
      <c r="X52" s="54">
        <v>0</v>
      </c>
      <c r="Y52" s="62">
        <v>0</v>
      </c>
      <c r="Z52" s="54">
        <v>0</v>
      </c>
      <c r="AA52" s="54">
        <v>0</v>
      </c>
      <c r="AB52" s="54">
        <v>0</v>
      </c>
      <c r="AC52" s="62">
        <v>0</v>
      </c>
      <c r="AD52" s="54">
        <v>0</v>
      </c>
      <c r="AE52" s="54">
        <v>0</v>
      </c>
      <c r="AF52" s="54">
        <v>0</v>
      </c>
      <c r="AG52" s="62">
        <v>0</v>
      </c>
      <c r="AH52" s="54">
        <v>0</v>
      </c>
      <c r="AI52" s="54">
        <v>0</v>
      </c>
      <c r="AJ52" s="54">
        <v>0</v>
      </c>
      <c r="AK52" s="62">
        <v>0</v>
      </c>
      <c r="AL52" s="54">
        <v>0</v>
      </c>
      <c r="AM52" s="54">
        <v>0</v>
      </c>
      <c r="AN52" s="54">
        <v>0</v>
      </c>
      <c r="AO52" s="62">
        <v>0</v>
      </c>
      <c r="AP52" s="54">
        <v>0</v>
      </c>
      <c r="AQ52" s="54">
        <v>0</v>
      </c>
      <c r="AR52" s="54">
        <v>0</v>
      </c>
      <c r="AS52" s="54">
        <v>0</v>
      </c>
      <c r="AT52" s="54">
        <v>0</v>
      </c>
    </row>
    <row r="53" spans="1:46" x14ac:dyDescent="0.35">
      <c r="A53" s="15" t="s">
        <v>50</v>
      </c>
      <c r="B53" s="54">
        <v>0</v>
      </c>
      <c r="C53" s="54">
        <v>0</v>
      </c>
      <c r="D53" s="54">
        <v>0</v>
      </c>
      <c r="E53" s="62">
        <v>0</v>
      </c>
      <c r="F53" s="54">
        <v>0</v>
      </c>
      <c r="G53" s="54">
        <v>0</v>
      </c>
      <c r="H53" s="54">
        <v>0</v>
      </c>
      <c r="I53" s="62">
        <v>0</v>
      </c>
      <c r="J53" s="54">
        <v>0</v>
      </c>
      <c r="K53" s="54">
        <v>0</v>
      </c>
      <c r="L53" s="54">
        <v>0</v>
      </c>
      <c r="M53" s="62">
        <v>0</v>
      </c>
      <c r="N53" s="54">
        <v>0</v>
      </c>
      <c r="O53" s="54">
        <v>0</v>
      </c>
      <c r="P53" s="54">
        <v>0</v>
      </c>
      <c r="Q53" s="62">
        <v>0</v>
      </c>
      <c r="R53" s="54">
        <v>0</v>
      </c>
      <c r="S53" s="54">
        <v>0</v>
      </c>
      <c r="T53" s="54">
        <v>0</v>
      </c>
      <c r="U53" s="62">
        <v>0</v>
      </c>
      <c r="V53" s="54">
        <v>0</v>
      </c>
      <c r="W53" s="54">
        <v>0</v>
      </c>
      <c r="X53" s="54">
        <v>0</v>
      </c>
      <c r="Y53" s="62">
        <v>0</v>
      </c>
      <c r="Z53" s="54">
        <v>0</v>
      </c>
      <c r="AA53" s="54">
        <v>0</v>
      </c>
      <c r="AB53" s="54">
        <v>0</v>
      </c>
      <c r="AC53" s="62">
        <v>0</v>
      </c>
      <c r="AD53" s="54">
        <v>0</v>
      </c>
      <c r="AE53" s="54">
        <v>0</v>
      </c>
      <c r="AF53" s="54">
        <v>0</v>
      </c>
      <c r="AG53" s="62">
        <v>0</v>
      </c>
      <c r="AH53" s="54">
        <v>0</v>
      </c>
      <c r="AI53" s="54">
        <v>0</v>
      </c>
      <c r="AJ53" s="54">
        <v>0</v>
      </c>
      <c r="AK53" s="62">
        <v>0</v>
      </c>
      <c r="AL53" s="54">
        <v>0</v>
      </c>
      <c r="AM53" s="54">
        <v>0</v>
      </c>
      <c r="AN53" s="54">
        <v>0</v>
      </c>
      <c r="AO53" s="62">
        <v>0</v>
      </c>
      <c r="AP53" s="54">
        <v>0</v>
      </c>
      <c r="AQ53" s="54">
        <v>0</v>
      </c>
      <c r="AR53" s="54">
        <v>0</v>
      </c>
      <c r="AS53" s="54">
        <v>0</v>
      </c>
      <c r="AT53" s="54">
        <v>0</v>
      </c>
    </row>
    <row r="54" spans="1:46" x14ac:dyDescent="0.35">
      <c r="A54" s="3" t="s">
        <v>51</v>
      </c>
      <c r="B54" s="54">
        <v>0</v>
      </c>
      <c r="C54" s="54">
        <v>0</v>
      </c>
      <c r="D54" s="54">
        <v>0</v>
      </c>
      <c r="E54" s="63">
        <v>0</v>
      </c>
      <c r="F54" s="54">
        <v>0</v>
      </c>
      <c r="G54" s="54">
        <v>0</v>
      </c>
      <c r="H54" s="54">
        <v>0</v>
      </c>
      <c r="I54" s="63">
        <v>0</v>
      </c>
      <c r="J54" s="54">
        <v>0</v>
      </c>
      <c r="K54" s="54">
        <v>0</v>
      </c>
      <c r="L54" s="54">
        <v>0</v>
      </c>
      <c r="M54" s="63">
        <v>0</v>
      </c>
      <c r="N54" s="54">
        <v>0</v>
      </c>
      <c r="O54" s="54">
        <v>0</v>
      </c>
      <c r="P54" s="54">
        <v>0</v>
      </c>
      <c r="Q54" s="63">
        <v>0</v>
      </c>
      <c r="R54" s="54">
        <v>0</v>
      </c>
      <c r="S54" s="54">
        <v>0</v>
      </c>
      <c r="T54" s="54">
        <v>0</v>
      </c>
      <c r="U54" s="63">
        <v>0</v>
      </c>
      <c r="V54" s="54">
        <v>0</v>
      </c>
      <c r="W54" s="54">
        <v>0</v>
      </c>
      <c r="X54" s="54">
        <v>0</v>
      </c>
      <c r="Y54" s="63">
        <v>0</v>
      </c>
      <c r="Z54" s="54">
        <v>0</v>
      </c>
      <c r="AA54" s="54">
        <v>0</v>
      </c>
      <c r="AB54" s="54">
        <v>0</v>
      </c>
      <c r="AC54" s="63">
        <v>0</v>
      </c>
      <c r="AD54" s="54">
        <v>0</v>
      </c>
      <c r="AE54" s="54">
        <v>0</v>
      </c>
      <c r="AF54" s="54">
        <v>0</v>
      </c>
      <c r="AG54" s="63">
        <v>0</v>
      </c>
      <c r="AH54" s="54">
        <v>0</v>
      </c>
      <c r="AI54" s="54">
        <v>0</v>
      </c>
      <c r="AJ54" s="54">
        <v>0</v>
      </c>
      <c r="AK54" s="63">
        <v>0</v>
      </c>
      <c r="AL54" s="54">
        <v>0</v>
      </c>
      <c r="AM54" s="54">
        <v>0</v>
      </c>
      <c r="AN54" s="54">
        <v>0</v>
      </c>
      <c r="AO54" s="63">
        <v>0</v>
      </c>
      <c r="AP54" s="54">
        <v>0</v>
      </c>
      <c r="AQ54" s="54">
        <v>0</v>
      </c>
      <c r="AR54" s="54">
        <v>0</v>
      </c>
      <c r="AS54" s="54">
        <v>0</v>
      </c>
      <c r="AT54" s="54">
        <v>0</v>
      </c>
    </row>
    <row r="55" spans="1:46" ht="46.5" customHeight="1" x14ac:dyDescent="0.35">
      <c r="A55" s="178" t="s">
        <v>371</v>
      </c>
      <c r="B55" s="255" t="s">
        <v>205</v>
      </c>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174"/>
      <c r="AK55" s="174"/>
      <c r="AL55" s="174"/>
      <c r="AM55" s="174"/>
      <c r="AN55" s="174"/>
      <c r="AO55" s="174"/>
      <c r="AP55" s="174"/>
      <c r="AQ55" s="174"/>
      <c r="AR55" s="174"/>
    </row>
    <row r="57" spans="1:46" x14ac:dyDescent="0.35">
      <c r="A57" s="86"/>
      <c r="B57" s="86"/>
      <c r="C57" s="86"/>
      <c r="D57" s="86"/>
      <c r="E57" s="86"/>
      <c r="F57" s="86"/>
      <c r="G57" s="86"/>
      <c r="H57" s="86"/>
      <c r="I57" s="86"/>
      <c r="J57" s="86"/>
      <c r="K57" s="86"/>
      <c r="L57" s="86"/>
      <c r="M57" s="86"/>
      <c r="N57" s="86"/>
      <c r="O57" s="86"/>
    </row>
    <row r="58" spans="1:46" x14ac:dyDescent="0.35">
      <c r="A58" s="86"/>
      <c r="B58" s="86"/>
      <c r="C58" s="86"/>
      <c r="D58" s="86"/>
      <c r="E58" s="86"/>
      <c r="F58" s="86"/>
      <c r="G58" s="86"/>
      <c r="H58" s="86"/>
      <c r="I58" s="86"/>
      <c r="J58" s="86"/>
      <c r="K58" s="86"/>
      <c r="L58" s="86"/>
      <c r="M58" s="86"/>
      <c r="N58" s="86"/>
      <c r="O58" s="86"/>
    </row>
    <row r="59" spans="1:46" x14ac:dyDescent="0.35">
      <c r="A59" s="86"/>
      <c r="B59" s="86"/>
      <c r="C59" s="86"/>
      <c r="D59" s="86"/>
      <c r="E59" s="86"/>
      <c r="F59" s="86"/>
      <c r="G59" s="86"/>
      <c r="H59" s="86"/>
      <c r="I59" s="86"/>
      <c r="J59" s="86"/>
      <c r="K59" s="86"/>
      <c r="L59" s="86"/>
      <c r="M59" s="86"/>
      <c r="N59" s="86"/>
      <c r="O59" s="86"/>
    </row>
    <row r="60" spans="1:46" x14ac:dyDescent="0.35">
      <c r="A60" s="86"/>
      <c r="B60" s="86"/>
      <c r="C60" s="86"/>
      <c r="D60" s="86"/>
      <c r="E60" s="86"/>
      <c r="F60" s="86"/>
      <c r="G60" s="86"/>
      <c r="H60" s="86"/>
      <c r="I60" s="86"/>
      <c r="J60" s="86"/>
      <c r="K60" s="86"/>
      <c r="L60" s="86"/>
      <c r="M60" s="86"/>
      <c r="N60" s="86"/>
      <c r="O60" s="86"/>
    </row>
  </sheetData>
  <mergeCells count="1">
    <mergeCell ref="B55:AI55"/>
  </mergeCells>
  <conditionalFormatting sqref="B3:AT54">
    <cfRule type="cellIs" dxfId="0" priority="1" operator="lessThan">
      <formula>0</formula>
    </cfRule>
  </conditionalFormatting>
  <pageMargins left="0.25" right="0.25" top="0.75" bottom="0.75" header="0.3" footer="0.3"/>
  <pageSetup scale="57" fitToWidth="0" orientation="landscape" r:id="rId1"/>
  <headerFooter differentFirst="1">
    <oddHeader>&amp;L&amp;"Arial,Regular"E.5.: Expenditures using Contingency Funds, FY 2020</oddHeader>
    <oddFooter>&amp;CPage &amp;P of &amp;N</oddFooter>
    <firstFooter>&amp;CPage &amp;P of &amp;N</firstFooter>
  </headerFooter>
  <colBreaks count="1" manualBreakCount="1">
    <brk id="38"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9">
    <tabColor theme="6"/>
  </sheetPr>
  <dimension ref="A1:B8"/>
  <sheetViews>
    <sheetView workbookViewId="0"/>
  </sheetViews>
  <sheetFormatPr defaultRowHeight="14.5" x14ac:dyDescent="0.35"/>
  <cols>
    <col min="1" max="1" width="46.7265625" customWidth="1"/>
    <col min="2" max="2" width="34" customWidth="1"/>
  </cols>
  <sheetData>
    <row r="1" spans="1:2" s="222" customFormat="1" ht="20.149999999999999" customHeight="1" x14ac:dyDescent="0.35">
      <c r="A1" s="221" t="s">
        <v>295</v>
      </c>
      <c r="B1" s="221"/>
    </row>
    <row r="2" spans="1:2" ht="18" customHeight="1" x14ac:dyDescent="0.35">
      <c r="A2" s="175" t="s">
        <v>296</v>
      </c>
      <c r="B2" s="176"/>
    </row>
    <row r="3" spans="1:2" ht="18" customHeight="1" x14ac:dyDescent="0.35">
      <c r="A3" s="29" t="s">
        <v>62</v>
      </c>
      <c r="B3" s="31">
        <f>'E.2 SFAG'!B3</f>
        <v>16225376759</v>
      </c>
    </row>
    <row r="4" spans="1:2" ht="18" customHeight="1" x14ac:dyDescent="0.35">
      <c r="A4" s="29" t="s">
        <v>63</v>
      </c>
      <c r="B4" s="31">
        <f>'E.5 Contingency'!B3</f>
        <v>608000000</v>
      </c>
    </row>
    <row r="5" spans="1:2" ht="18" customHeight="1" x14ac:dyDescent="0.35">
      <c r="A5" s="30" t="s">
        <v>297</v>
      </c>
      <c r="B5" s="31">
        <f>SUM(B3:B4)</f>
        <v>16833376759</v>
      </c>
    </row>
    <row r="6" spans="1:2" ht="18" customHeight="1" x14ac:dyDescent="0.35">
      <c r="A6" s="111" t="s">
        <v>64</v>
      </c>
      <c r="B6" s="112"/>
    </row>
    <row r="7" spans="1:2" ht="18" customHeight="1" x14ac:dyDescent="0.35">
      <c r="A7" s="29" t="s">
        <v>62</v>
      </c>
      <c r="B7" s="31">
        <f>'E.2 SFAG'!F3</f>
        <v>5788610480</v>
      </c>
    </row>
    <row r="8" spans="1:2" ht="18" customHeight="1" x14ac:dyDescent="0.35">
      <c r="A8" s="113" t="s">
        <v>65</v>
      </c>
      <c r="B8" s="94">
        <f>B5+B7</f>
        <v>22621987239</v>
      </c>
    </row>
  </sheetData>
  <pageMargins left="0.25" right="0.25" top="0.75" bottom="0.75" header="0.3" footer="0.3"/>
  <pageSetup orientation="portrait" r:id="rId1"/>
  <headerFooter>
    <oddFooter>&amp;CPage &amp;P of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2">
    <pageSetUpPr fitToPage="1"/>
  </sheetPr>
  <dimension ref="A1:Q67"/>
  <sheetViews>
    <sheetView topLeftCell="A46" workbookViewId="0">
      <selection activeCell="A56" sqref="A56"/>
    </sheetView>
  </sheetViews>
  <sheetFormatPr defaultColWidth="9.1796875" defaultRowHeight="14.5" x14ac:dyDescent="0.35"/>
  <cols>
    <col min="1" max="1" width="21" style="34" customWidth="1"/>
    <col min="2" max="2" width="15.7265625" style="34" customWidth="1"/>
    <col min="3" max="3" width="12.453125" bestFit="1" customWidth="1"/>
    <col min="4" max="4" width="13.81640625" style="8" customWidth="1"/>
    <col min="5" max="5" width="12.453125" hidden="1" customWidth="1"/>
    <col min="6" max="6" width="13.7265625" hidden="1" customWidth="1"/>
    <col min="7" max="7" width="11.26953125" style="1" hidden="1" customWidth="1"/>
    <col min="8" max="8" width="9.7265625" style="8" hidden="1" customWidth="1"/>
    <col min="9" max="9" width="22.1796875" style="8" customWidth="1"/>
    <col min="10" max="10" width="12" style="34" customWidth="1"/>
    <col min="11" max="11" width="11.26953125" bestFit="1" customWidth="1"/>
    <col min="12" max="12" width="9.54296875" style="8" customWidth="1"/>
    <col min="13" max="13" width="11.26953125" hidden="1" customWidth="1"/>
    <col min="14" max="14" width="10.7265625" hidden="1" customWidth="1"/>
    <col min="15" max="15" width="8.26953125" style="1" hidden="1" customWidth="1"/>
    <col min="16" max="16" width="9.7265625" style="8" hidden="1" customWidth="1"/>
    <col min="17" max="16384" width="9.1796875" style="34"/>
  </cols>
  <sheetData>
    <row r="1" spans="1:17" s="240" customFormat="1" ht="15" customHeight="1" x14ac:dyDescent="0.35">
      <c r="A1" s="250" t="s">
        <v>363</v>
      </c>
      <c r="B1" s="239"/>
      <c r="C1" s="222"/>
      <c r="D1" s="222"/>
      <c r="F1" s="222"/>
      <c r="J1" s="239"/>
      <c r="K1" s="222"/>
      <c r="L1" s="222"/>
      <c r="N1" s="222"/>
    </row>
    <row r="2" spans="1:17" s="246" customFormat="1" x14ac:dyDescent="0.35">
      <c r="A2" s="177"/>
      <c r="B2" s="247" t="s">
        <v>187</v>
      </c>
      <c r="C2" s="247"/>
      <c r="D2" s="247"/>
      <c r="E2" s="247"/>
      <c r="F2" s="247"/>
      <c r="G2" s="247"/>
      <c r="H2" s="247"/>
      <c r="I2" s="252"/>
      <c r="J2" s="247" t="s">
        <v>188</v>
      </c>
      <c r="K2" s="247"/>
      <c r="L2" s="247"/>
      <c r="M2" s="247"/>
      <c r="N2" s="247"/>
      <c r="O2" s="247"/>
      <c r="P2" s="247"/>
      <c r="Q2" s="245"/>
    </row>
    <row r="3" spans="1:17" ht="25" x14ac:dyDescent="0.35">
      <c r="A3" s="122" t="s">
        <v>0</v>
      </c>
      <c r="B3" s="251" t="s">
        <v>186</v>
      </c>
      <c r="C3" s="251" t="s">
        <v>189</v>
      </c>
      <c r="D3" s="251" t="s">
        <v>190</v>
      </c>
      <c r="E3" s="122" t="s">
        <v>182</v>
      </c>
      <c r="F3" s="122" t="s">
        <v>183</v>
      </c>
      <c r="G3" s="122" t="s">
        <v>184</v>
      </c>
      <c r="H3" s="122" t="s">
        <v>185</v>
      </c>
      <c r="I3" s="122" t="s">
        <v>0</v>
      </c>
      <c r="J3" s="251" t="s">
        <v>186</v>
      </c>
      <c r="K3" s="251" t="s">
        <v>189</v>
      </c>
      <c r="L3" s="251" t="s">
        <v>190</v>
      </c>
      <c r="M3" s="251" t="s">
        <v>182</v>
      </c>
      <c r="N3" s="122" t="s">
        <v>183</v>
      </c>
      <c r="O3" s="122" t="s">
        <v>184</v>
      </c>
      <c r="P3" s="122" t="s">
        <v>185</v>
      </c>
    </row>
    <row r="4" spans="1:17" x14ac:dyDescent="0.35">
      <c r="A4" s="51" t="s">
        <v>52</v>
      </c>
      <c r="B4" s="54">
        <f t="shared" ref="B4" si="0">C4+D4</f>
        <v>213439816</v>
      </c>
      <c r="C4" s="54">
        <f>E4+H4</f>
        <v>65620161</v>
      </c>
      <c r="D4" s="54">
        <f>G4+F4</f>
        <v>147819655</v>
      </c>
      <c r="E4" s="54">
        <v>65620161</v>
      </c>
      <c r="F4" s="54">
        <v>141827044</v>
      </c>
      <c r="G4" s="54">
        <v>5992611</v>
      </c>
      <c r="H4" s="54">
        <v>0</v>
      </c>
      <c r="I4" s="51" t="s">
        <v>52</v>
      </c>
      <c r="J4" s="54">
        <f t="shared" ref="J4" si="1">K4+L4</f>
        <v>4240786</v>
      </c>
      <c r="K4" s="54">
        <f>M4+P4</f>
        <v>4240786</v>
      </c>
      <c r="L4" s="54">
        <f>O4+N4</f>
        <v>0</v>
      </c>
      <c r="M4" s="54">
        <v>4240786</v>
      </c>
      <c r="N4" s="54">
        <v>0</v>
      </c>
      <c r="O4" s="61">
        <v>0</v>
      </c>
      <c r="P4" s="61">
        <v>0</v>
      </c>
    </row>
    <row r="5" spans="1:17" x14ac:dyDescent="0.35">
      <c r="A5" s="52" t="s">
        <v>1</v>
      </c>
      <c r="B5" s="54">
        <f t="shared" ref="B5:B55" si="2">C5+D5</f>
        <v>981023</v>
      </c>
      <c r="C5" s="54">
        <f t="shared" ref="C5:C55" si="3">E5+H5</f>
        <v>455984</v>
      </c>
      <c r="D5" s="54">
        <f t="shared" ref="D5:D55" si="4">G5+F5</f>
        <v>525039</v>
      </c>
      <c r="E5" s="54">
        <v>455984</v>
      </c>
      <c r="F5" s="54">
        <v>525039</v>
      </c>
      <c r="G5" s="54">
        <v>0</v>
      </c>
      <c r="H5" s="54">
        <v>0</v>
      </c>
      <c r="I5" s="52" t="s">
        <v>1</v>
      </c>
      <c r="J5" s="54">
        <f t="shared" ref="J5:J55" si="5">K5+L5</f>
        <v>657228</v>
      </c>
      <c r="K5" s="54">
        <f t="shared" ref="K5:K55" si="6">M5+P5</f>
        <v>657228</v>
      </c>
      <c r="L5" s="54">
        <f t="shared" ref="L5:L55" si="7">O5+N5</f>
        <v>0</v>
      </c>
      <c r="M5" s="54">
        <v>657228</v>
      </c>
      <c r="N5" s="54">
        <v>0</v>
      </c>
      <c r="O5" s="62">
        <v>0</v>
      </c>
      <c r="P5" s="62">
        <v>0</v>
      </c>
    </row>
    <row r="6" spans="1:17" x14ac:dyDescent="0.35">
      <c r="A6" s="52" t="s">
        <v>2</v>
      </c>
      <c r="B6" s="54">
        <f t="shared" si="2"/>
        <v>0</v>
      </c>
      <c r="C6" s="54">
        <f t="shared" si="3"/>
        <v>0</v>
      </c>
      <c r="D6" s="54">
        <f t="shared" si="4"/>
        <v>0</v>
      </c>
      <c r="E6" s="54">
        <v>0</v>
      </c>
      <c r="F6" s="54">
        <v>0</v>
      </c>
      <c r="G6" s="54">
        <v>0</v>
      </c>
      <c r="H6" s="54">
        <v>0</v>
      </c>
      <c r="I6" s="52" t="s">
        <v>2</v>
      </c>
      <c r="J6" s="54">
        <f t="shared" si="5"/>
        <v>0</v>
      </c>
      <c r="K6" s="54">
        <f t="shared" si="6"/>
        <v>0</v>
      </c>
      <c r="L6" s="54">
        <f t="shared" si="7"/>
        <v>0</v>
      </c>
      <c r="M6" s="54">
        <v>0</v>
      </c>
      <c r="N6" s="54">
        <v>0</v>
      </c>
      <c r="O6" s="62">
        <v>0</v>
      </c>
      <c r="P6" s="62">
        <v>0</v>
      </c>
    </row>
    <row r="7" spans="1:17" x14ac:dyDescent="0.35">
      <c r="A7" s="52" t="s">
        <v>3</v>
      </c>
      <c r="B7" s="54">
        <f t="shared" si="2"/>
        <v>0</v>
      </c>
      <c r="C7" s="54">
        <f t="shared" si="3"/>
        <v>0</v>
      </c>
      <c r="D7" s="54">
        <f t="shared" si="4"/>
        <v>0</v>
      </c>
      <c r="E7" s="54">
        <v>0</v>
      </c>
      <c r="F7" s="54">
        <v>0</v>
      </c>
      <c r="G7" s="54">
        <v>0</v>
      </c>
      <c r="H7" s="54">
        <v>0</v>
      </c>
      <c r="I7" s="52" t="s">
        <v>3</v>
      </c>
      <c r="J7" s="54">
        <f t="shared" si="5"/>
        <v>0</v>
      </c>
      <c r="K7" s="54">
        <f t="shared" si="6"/>
        <v>0</v>
      </c>
      <c r="L7" s="54">
        <f t="shared" si="7"/>
        <v>0</v>
      </c>
      <c r="M7" s="54">
        <v>0</v>
      </c>
      <c r="N7" s="54">
        <v>0</v>
      </c>
      <c r="O7" s="62">
        <v>0</v>
      </c>
      <c r="P7" s="62">
        <v>0</v>
      </c>
    </row>
    <row r="8" spans="1:17" x14ac:dyDescent="0.35">
      <c r="A8" s="52" t="s">
        <v>4</v>
      </c>
      <c r="B8" s="54">
        <f t="shared" si="2"/>
        <v>230452</v>
      </c>
      <c r="C8" s="54">
        <f t="shared" si="3"/>
        <v>230452</v>
      </c>
      <c r="D8" s="54">
        <f t="shared" si="4"/>
        <v>0</v>
      </c>
      <c r="E8" s="54">
        <v>230452</v>
      </c>
      <c r="F8" s="54">
        <v>0</v>
      </c>
      <c r="G8" s="54">
        <v>0</v>
      </c>
      <c r="H8" s="54">
        <v>0</v>
      </c>
      <c r="I8" s="52" t="s">
        <v>4</v>
      </c>
      <c r="J8" s="54">
        <f t="shared" si="5"/>
        <v>0</v>
      </c>
      <c r="K8" s="54">
        <f t="shared" si="6"/>
        <v>0</v>
      </c>
      <c r="L8" s="54">
        <f t="shared" si="7"/>
        <v>0</v>
      </c>
      <c r="M8" s="54">
        <v>0</v>
      </c>
      <c r="N8" s="54">
        <v>0</v>
      </c>
      <c r="O8" s="62">
        <v>0</v>
      </c>
      <c r="P8" s="62">
        <v>0</v>
      </c>
    </row>
    <row r="9" spans="1:17" x14ac:dyDescent="0.35">
      <c r="A9" s="52" t="s">
        <v>5</v>
      </c>
      <c r="B9" s="54">
        <f t="shared" si="2"/>
        <v>184190862</v>
      </c>
      <c r="C9" s="54">
        <f t="shared" si="3"/>
        <v>46267029</v>
      </c>
      <c r="D9" s="54">
        <f t="shared" si="4"/>
        <v>137923833</v>
      </c>
      <c r="E9" s="54">
        <v>46267029</v>
      </c>
      <c r="F9" s="54">
        <v>137805417</v>
      </c>
      <c r="G9" s="54">
        <v>118416</v>
      </c>
      <c r="H9" s="54">
        <v>0</v>
      </c>
      <c r="I9" s="52" t="s">
        <v>5</v>
      </c>
      <c r="J9" s="54">
        <f t="shared" si="5"/>
        <v>0</v>
      </c>
      <c r="K9" s="54">
        <f t="shared" si="6"/>
        <v>0</v>
      </c>
      <c r="L9" s="54">
        <f t="shared" si="7"/>
        <v>0</v>
      </c>
      <c r="M9" s="54">
        <v>0</v>
      </c>
      <c r="N9" s="54">
        <v>0</v>
      </c>
      <c r="O9" s="62">
        <v>0</v>
      </c>
      <c r="P9" s="62">
        <v>0</v>
      </c>
    </row>
    <row r="10" spans="1:17" x14ac:dyDescent="0.35">
      <c r="A10" s="52" t="s">
        <v>6</v>
      </c>
      <c r="B10" s="54">
        <f t="shared" si="2"/>
        <v>1636391</v>
      </c>
      <c r="C10" s="54">
        <f t="shared" si="3"/>
        <v>1635640</v>
      </c>
      <c r="D10" s="54">
        <f t="shared" si="4"/>
        <v>751</v>
      </c>
      <c r="E10" s="54">
        <v>1635640</v>
      </c>
      <c r="F10" s="54">
        <v>751</v>
      </c>
      <c r="G10" s="54">
        <v>0</v>
      </c>
      <c r="H10" s="54">
        <v>0</v>
      </c>
      <c r="I10" s="52" t="s">
        <v>6</v>
      </c>
      <c r="J10" s="54">
        <f t="shared" si="5"/>
        <v>0</v>
      </c>
      <c r="K10" s="54">
        <f t="shared" si="6"/>
        <v>0</v>
      </c>
      <c r="L10" s="54">
        <f t="shared" si="7"/>
        <v>0</v>
      </c>
      <c r="M10" s="54">
        <v>0</v>
      </c>
      <c r="N10" s="54">
        <v>0</v>
      </c>
      <c r="O10" s="62">
        <v>0</v>
      </c>
      <c r="P10" s="62">
        <v>0</v>
      </c>
    </row>
    <row r="11" spans="1:17" x14ac:dyDescent="0.35">
      <c r="A11" s="52" t="s">
        <v>7</v>
      </c>
      <c r="B11" s="54">
        <f t="shared" si="2"/>
        <v>5874195</v>
      </c>
      <c r="C11" s="54">
        <f t="shared" si="3"/>
        <v>0</v>
      </c>
      <c r="D11" s="54">
        <f t="shared" si="4"/>
        <v>5874195</v>
      </c>
      <c r="E11" s="54">
        <v>0</v>
      </c>
      <c r="F11" s="54">
        <v>0</v>
      </c>
      <c r="G11" s="54">
        <v>5874195</v>
      </c>
      <c r="H11" s="54">
        <v>0</v>
      </c>
      <c r="I11" s="52" t="s">
        <v>7</v>
      </c>
      <c r="J11" s="54">
        <f t="shared" si="5"/>
        <v>0</v>
      </c>
      <c r="K11" s="54">
        <f t="shared" si="6"/>
        <v>0</v>
      </c>
      <c r="L11" s="54">
        <f t="shared" si="7"/>
        <v>0</v>
      </c>
      <c r="M11" s="54">
        <v>0</v>
      </c>
      <c r="N11" s="54">
        <v>0</v>
      </c>
      <c r="O11" s="62">
        <v>0</v>
      </c>
      <c r="P11" s="62">
        <v>0</v>
      </c>
    </row>
    <row r="12" spans="1:17" x14ac:dyDescent="0.35">
      <c r="A12" s="52" t="s">
        <v>8</v>
      </c>
      <c r="B12" s="54">
        <f t="shared" si="2"/>
        <v>0</v>
      </c>
      <c r="C12" s="54">
        <f t="shared" si="3"/>
        <v>0</v>
      </c>
      <c r="D12" s="54">
        <f t="shared" si="4"/>
        <v>0</v>
      </c>
      <c r="E12" s="54">
        <v>0</v>
      </c>
      <c r="F12" s="54">
        <v>0</v>
      </c>
      <c r="G12" s="54">
        <v>0</v>
      </c>
      <c r="H12" s="54">
        <v>0</v>
      </c>
      <c r="I12" s="52" t="s">
        <v>8</v>
      </c>
      <c r="J12" s="54">
        <f t="shared" si="5"/>
        <v>0</v>
      </c>
      <c r="K12" s="54">
        <f t="shared" si="6"/>
        <v>0</v>
      </c>
      <c r="L12" s="54">
        <f t="shared" si="7"/>
        <v>0</v>
      </c>
      <c r="M12" s="54">
        <v>0</v>
      </c>
      <c r="N12" s="54">
        <v>0</v>
      </c>
      <c r="O12" s="62">
        <v>0</v>
      </c>
      <c r="P12" s="62">
        <v>0</v>
      </c>
    </row>
    <row r="13" spans="1:17" x14ac:dyDescent="0.35">
      <c r="A13" s="52" t="s">
        <v>85</v>
      </c>
      <c r="B13" s="54">
        <f t="shared" si="2"/>
        <v>0</v>
      </c>
      <c r="C13" s="54">
        <f t="shared" si="3"/>
        <v>0</v>
      </c>
      <c r="D13" s="54">
        <f t="shared" si="4"/>
        <v>0</v>
      </c>
      <c r="E13" s="54">
        <v>0</v>
      </c>
      <c r="F13" s="54">
        <v>0</v>
      </c>
      <c r="G13" s="54">
        <v>0</v>
      </c>
      <c r="H13" s="54">
        <v>0</v>
      </c>
      <c r="I13" s="52" t="s">
        <v>85</v>
      </c>
      <c r="J13" s="54">
        <f t="shared" si="5"/>
        <v>0</v>
      </c>
      <c r="K13" s="54">
        <f t="shared" si="6"/>
        <v>0</v>
      </c>
      <c r="L13" s="54">
        <f t="shared" si="7"/>
        <v>0</v>
      </c>
      <c r="M13" s="54">
        <v>0</v>
      </c>
      <c r="N13" s="54">
        <v>0</v>
      </c>
      <c r="O13" s="62">
        <v>0</v>
      </c>
      <c r="P13" s="62">
        <v>0</v>
      </c>
    </row>
    <row r="14" spans="1:17" x14ac:dyDescent="0.35">
      <c r="A14" s="52" t="s">
        <v>10</v>
      </c>
      <c r="B14" s="54">
        <f t="shared" si="2"/>
        <v>0</v>
      </c>
      <c r="C14" s="54">
        <f t="shared" si="3"/>
        <v>0</v>
      </c>
      <c r="D14" s="54">
        <f t="shared" si="4"/>
        <v>0</v>
      </c>
      <c r="E14" s="54">
        <v>0</v>
      </c>
      <c r="F14" s="54">
        <v>0</v>
      </c>
      <c r="G14" s="54">
        <v>0</v>
      </c>
      <c r="H14" s="54">
        <v>0</v>
      </c>
      <c r="I14" s="52" t="s">
        <v>10</v>
      </c>
      <c r="J14" s="54">
        <f t="shared" si="5"/>
        <v>0</v>
      </c>
      <c r="K14" s="54">
        <f t="shared" si="6"/>
        <v>0</v>
      </c>
      <c r="L14" s="54">
        <f t="shared" si="7"/>
        <v>0</v>
      </c>
      <c r="M14" s="54">
        <v>0</v>
      </c>
      <c r="N14" s="54">
        <v>0</v>
      </c>
      <c r="O14" s="62">
        <v>0</v>
      </c>
      <c r="P14" s="62">
        <v>0</v>
      </c>
    </row>
    <row r="15" spans="1:17" x14ac:dyDescent="0.35">
      <c r="A15" s="52" t="s">
        <v>11</v>
      </c>
      <c r="B15" s="54">
        <f t="shared" si="2"/>
        <v>0</v>
      </c>
      <c r="C15" s="54">
        <f t="shared" si="3"/>
        <v>0</v>
      </c>
      <c r="D15" s="54">
        <f t="shared" si="4"/>
        <v>0</v>
      </c>
      <c r="E15" s="54">
        <v>0</v>
      </c>
      <c r="F15" s="54">
        <v>0</v>
      </c>
      <c r="G15" s="54">
        <v>0</v>
      </c>
      <c r="H15" s="54">
        <v>0</v>
      </c>
      <c r="I15" s="52" t="s">
        <v>11</v>
      </c>
      <c r="J15" s="54">
        <f t="shared" si="5"/>
        <v>0</v>
      </c>
      <c r="K15" s="54">
        <f t="shared" si="6"/>
        <v>0</v>
      </c>
      <c r="L15" s="54">
        <f t="shared" si="7"/>
        <v>0</v>
      </c>
      <c r="M15" s="54">
        <v>0</v>
      </c>
      <c r="N15" s="54">
        <v>0</v>
      </c>
      <c r="O15" s="62">
        <v>0</v>
      </c>
      <c r="P15" s="62">
        <v>0</v>
      </c>
    </row>
    <row r="16" spans="1:17" x14ac:dyDescent="0.35">
      <c r="A16" s="52" t="s">
        <v>12</v>
      </c>
      <c r="B16" s="54">
        <f t="shared" si="2"/>
        <v>127681</v>
      </c>
      <c r="C16" s="54">
        <f t="shared" si="3"/>
        <v>76609</v>
      </c>
      <c r="D16" s="54">
        <f t="shared" si="4"/>
        <v>51072</v>
      </c>
      <c r="E16" s="54">
        <v>76609</v>
      </c>
      <c r="F16" s="54">
        <v>51072</v>
      </c>
      <c r="G16" s="54">
        <v>0</v>
      </c>
      <c r="H16" s="54">
        <v>0</v>
      </c>
      <c r="I16" s="52" t="s">
        <v>12</v>
      </c>
      <c r="J16" s="54">
        <f t="shared" si="5"/>
        <v>0</v>
      </c>
      <c r="K16" s="54">
        <f t="shared" si="6"/>
        <v>0</v>
      </c>
      <c r="L16" s="54">
        <f t="shared" si="7"/>
        <v>0</v>
      </c>
      <c r="M16" s="54">
        <v>0</v>
      </c>
      <c r="N16" s="54">
        <v>0</v>
      </c>
      <c r="O16" s="62">
        <v>0</v>
      </c>
      <c r="P16" s="62">
        <v>0</v>
      </c>
    </row>
    <row r="17" spans="1:16" x14ac:dyDescent="0.35">
      <c r="A17" s="52" t="s">
        <v>13</v>
      </c>
      <c r="B17" s="54">
        <f t="shared" si="2"/>
        <v>61824</v>
      </c>
      <c r="C17" s="54">
        <f t="shared" si="3"/>
        <v>41977</v>
      </c>
      <c r="D17" s="54">
        <f t="shared" si="4"/>
        <v>19847</v>
      </c>
      <c r="E17" s="54">
        <v>41977</v>
      </c>
      <c r="F17" s="54">
        <v>19847</v>
      </c>
      <c r="G17" s="54">
        <v>0</v>
      </c>
      <c r="H17" s="54">
        <v>0</v>
      </c>
      <c r="I17" s="52" t="s">
        <v>13</v>
      </c>
      <c r="J17" s="54">
        <f t="shared" si="5"/>
        <v>0</v>
      </c>
      <c r="K17" s="54">
        <f t="shared" si="6"/>
        <v>0</v>
      </c>
      <c r="L17" s="54">
        <f t="shared" si="7"/>
        <v>0</v>
      </c>
      <c r="M17" s="54">
        <v>0</v>
      </c>
      <c r="N17" s="54">
        <v>0</v>
      </c>
      <c r="O17" s="62">
        <v>0</v>
      </c>
      <c r="P17" s="62">
        <v>0</v>
      </c>
    </row>
    <row r="18" spans="1:16" x14ac:dyDescent="0.35">
      <c r="A18" s="52" t="s">
        <v>14</v>
      </c>
      <c r="B18" s="54">
        <f t="shared" si="2"/>
        <v>0</v>
      </c>
      <c r="C18" s="54">
        <f t="shared" si="3"/>
        <v>0</v>
      </c>
      <c r="D18" s="54">
        <f t="shared" si="4"/>
        <v>0</v>
      </c>
      <c r="E18" s="54">
        <v>0</v>
      </c>
      <c r="F18" s="54">
        <v>0</v>
      </c>
      <c r="G18" s="54">
        <v>0</v>
      </c>
      <c r="H18" s="54">
        <v>0</v>
      </c>
      <c r="I18" s="52" t="s">
        <v>14</v>
      </c>
      <c r="J18" s="54">
        <f t="shared" si="5"/>
        <v>0</v>
      </c>
      <c r="K18" s="54">
        <f t="shared" si="6"/>
        <v>0</v>
      </c>
      <c r="L18" s="54">
        <f t="shared" si="7"/>
        <v>0</v>
      </c>
      <c r="M18" s="54">
        <v>0</v>
      </c>
      <c r="N18" s="54">
        <v>0</v>
      </c>
      <c r="O18" s="62">
        <v>0</v>
      </c>
      <c r="P18" s="62">
        <v>0</v>
      </c>
    </row>
    <row r="19" spans="1:16" x14ac:dyDescent="0.35">
      <c r="A19" s="52" t="s">
        <v>15</v>
      </c>
      <c r="B19" s="54">
        <f t="shared" si="2"/>
        <v>0</v>
      </c>
      <c r="C19" s="54">
        <f t="shared" si="3"/>
        <v>0</v>
      </c>
      <c r="D19" s="54">
        <f t="shared" si="4"/>
        <v>0</v>
      </c>
      <c r="E19" s="54">
        <v>0</v>
      </c>
      <c r="F19" s="54">
        <v>0</v>
      </c>
      <c r="G19" s="54">
        <v>0</v>
      </c>
      <c r="H19" s="54">
        <v>0</v>
      </c>
      <c r="I19" s="52" t="s">
        <v>15</v>
      </c>
      <c r="J19" s="54">
        <f t="shared" si="5"/>
        <v>0</v>
      </c>
      <c r="K19" s="54">
        <f t="shared" si="6"/>
        <v>0</v>
      </c>
      <c r="L19" s="54">
        <f t="shared" si="7"/>
        <v>0</v>
      </c>
      <c r="M19" s="54">
        <v>0</v>
      </c>
      <c r="N19" s="54">
        <v>0</v>
      </c>
      <c r="O19" s="62">
        <v>0</v>
      </c>
      <c r="P19" s="62">
        <v>0</v>
      </c>
    </row>
    <row r="20" spans="1:16" x14ac:dyDescent="0.35">
      <c r="A20" s="52" t="s">
        <v>16</v>
      </c>
      <c r="B20" s="54">
        <f t="shared" si="2"/>
        <v>0</v>
      </c>
      <c r="C20" s="54">
        <f t="shared" si="3"/>
        <v>0</v>
      </c>
      <c r="D20" s="54">
        <f t="shared" si="4"/>
        <v>0</v>
      </c>
      <c r="E20" s="54">
        <v>0</v>
      </c>
      <c r="F20" s="54">
        <v>0</v>
      </c>
      <c r="G20" s="54">
        <v>0</v>
      </c>
      <c r="H20" s="54">
        <v>0</v>
      </c>
      <c r="I20" s="52" t="s">
        <v>16</v>
      </c>
      <c r="J20" s="54">
        <f t="shared" si="5"/>
        <v>0</v>
      </c>
      <c r="K20" s="54">
        <f t="shared" si="6"/>
        <v>0</v>
      </c>
      <c r="L20" s="54">
        <f t="shared" si="7"/>
        <v>0</v>
      </c>
      <c r="M20" s="54">
        <v>0</v>
      </c>
      <c r="N20" s="54">
        <v>0</v>
      </c>
      <c r="O20" s="62">
        <v>0</v>
      </c>
      <c r="P20" s="62">
        <v>0</v>
      </c>
    </row>
    <row r="21" spans="1:16" x14ac:dyDescent="0.35">
      <c r="A21" s="52" t="s">
        <v>69</v>
      </c>
      <c r="B21" s="54">
        <f t="shared" si="2"/>
        <v>313585</v>
      </c>
      <c r="C21" s="54">
        <f t="shared" si="3"/>
        <v>313585</v>
      </c>
      <c r="D21" s="54">
        <f t="shared" si="4"/>
        <v>0</v>
      </c>
      <c r="E21" s="54">
        <v>313585</v>
      </c>
      <c r="F21" s="54">
        <v>0</v>
      </c>
      <c r="G21" s="54">
        <v>0</v>
      </c>
      <c r="H21" s="54">
        <v>0</v>
      </c>
      <c r="I21" s="52" t="s">
        <v>69</v>
      </c>
      <c r="J21" s="54">
        <f t="shared" si="5"/>
        <v>0</v>
      </c>
      <c r="K21" s="54">
        <f t="shared" si="6"/>
        <v>0</v>
      </c>
      <c r="L21" s="54">
        <f t="shared" si="7"/>
        <v>0</v>
      </c>
      <c r="M21" s="54">
        <v>0</v>
      </c>
      <c r="N21" s="54">
        <v>0</v>
      </c>
      <c r="O21" s="62">
        <v>0</v>
      </c>
      <c r="P21" s="62">
        <v>0</v>
      </c>
    </row>
    <row r="22" spans="1:16" x14ac:dyDescent="0.35">
      <c r="A22" s="52" t="s">
        <v>18</v>
      </c>
      <c r="B22" s="54">
        <f t="shared" si="2"/>
        <v>17274</v>
      </c>
      <c r="C22" s="54">
        <f t="shared" si="3"/>
        <v>17274</v>
      </c>
      <c r="D22" s="54">
        <f t="shared" si="4"/>
        <v>0</v>
      </c>
      <c r="E22" s="54">
        <v>17274</v>
      </c>
      <c r="F22" s="54">
        <v>0</v>
      </c>
      <c r="G22" s="54">
        <v>0</v>
      </c>
      <c r="H22" s="54">
        <v>0</v>
      </c>
      <c r="I22" s="52" t="s">
        <v>18</v>
      </c>
      <c r="J22" s="54">
        <f t="shared" si="5"/>
        <v>0</v>
      </c>
      <c r="K22" s="54">
        <f t="shared" si="6"/>
        <v>0</v>
      </c>
      <c r="L22" s="54">
        <f t="shared" si="7"/>
        <v>0</v>
      </c>
      <c r="M22" s="54">
        <v>0</v>
      </c>
      <c r="N22" s="54">
        <v>0</v>
      </c>
      <c r="O22" s="62">
        <v>0</v>
      </c>
      <c r="P22" s="62">
        <v>0</v>
      </c>
    </row>
    <row r="23" spans="1:16" x14ac:dyDescent="0.35">
      <c r="A23" s="52" t="s">
        <v>70</v>
      </c>
      <c r="B23" s="54">
        <f t="shared" si="2"/>
        <v>0</v>
      </c>
      <c r="C23" s="54">
        <f t="shared" si="3"/>
        <v>0</v>
      </c>
      <c r="D23" s="54">
        <f t="shared" si="4"/>
        <v>0</v>
      </c>
      <c r="E23" s="54">
        <v>0</v>
      </c>
      <c r="F23" s="54">
        <v>0</v>
      </c>
      <c r="G23" s="54">
        <v>0</v>
      </c>
      <c r="H23" s="54">
        <v>0</v>
      </c>
      <c r="I23" s="52" t="s">
        <v>70</v>
      </c>
      <c r="J23" s="54">
        <f t="shared" si="5"/>
        <v>0</v>
      </c>
      <c r="K23" s="54">
        <f t="shared" si="6"/>
        <v>0</v>
      </c>
      <c r="L23" s="54">
        <f t="shared" si="7"/>
        <v>0</v>
      </c>
      <c r="M23" s="54">
        <v>0</v>
      </c>
      <c r="N23" s="54">
        <v>0</v>
      </c>
      <c r="O23" s="62">
        <v>0</v>
      </c>
      <c r="P23" s="62">
        <v>0</v>
      </c>
    </row>
    <row r="24" spans="1:16" x14ac:dyDescent="0.35">
      <c r="A24" s="52" t="s">
        <v>20</v>
      </c>
      <c r="B24" s="54">
        <f t="shared" si="2"/>
        <v>4624745</v>
      </c>
      <c r="C24" s="54">
        <f t="shared" si="3"/>
        <v>4624745</v>
      </c>
      <c r="D24" s="54">
        <f t="shared" si="4"/>
        <v>0</v>
      </c>
      <c r="E24" s="54">
        <v>4624745</v>
      </c>
      <c r="F24" s="54">
        <v>0</v>
      </c>
      <c r="G24" s="54">
        <v>0</v>
      </c>
      <c r="H24" s="54">
        <v>0</v>
      </c>
      <c r="I24" s="52" t="s">
        <v>20</v>
      </c>
      <c r="J24" s="54">
        <f t="shared" si="5"/>
        <v>0</v>
      </c>
      <c r="K24" s="54">
        <f t="shared" si="6"/>
        <v>0</v>
      </c>
      <c r="L24" s="54">
        <f t="shared" si="7"/>
        <v>0</v>
      </c>
      <c r="M24" s="54">
        <v>0</v>
      </c>
      <c r="N24" s="54">
        <v>0</v>
      </c>
      <c r="O24" s="62">
        <v>0</v>
      </c>
      <c r="P24" s="62">
        <v>0</v>
      </c>
    </row>
    <row r="25" spans="1:16" x14ac:dyDescent="0.35">
      <c r="A25" s="52" t="s">
        <v>21</v>
      </c>
      <c r="B25" s="54">
        <f t="shared" si="2"/>
        <v>0</v>
      </c>
      <c r="C25" s="54">
        <f t="shared" si="3"/>
        <v>0</v>
      </c>
      <c r="D25" s="54">
        <f t="shared" si="4"/>
        <v>0</v>
      </c>
      <c r="E25" s="54">
        <v>0</v>
      </c>
      <c r="F25" s="54">
        <v>0</v>
      </c>
      <c r="G25" s="54">
        <v>0</v>
      </c>
      <c r="H25" s="54">
        <v>0</v>
      </c>
      <c r="I25" s="52" t="s">
        <v>21</v>
      </c>
      <c r="J25" s="54">
        <f t="shared" si="5"/>
        <v>0</v>
      </c>
      <c r="K25" s="54">
        <f t="shared" si="6"/>
        <v>0</v>
      </c>
      <c r="L25" s="54">
        <f t="shared" si="7"/>
        <v>0</v>
      </c>
      <c r="M25" s="54">
        <v>0</v>
      </c>
      <c r="N25" s="54">
        <v>0</v>
      </c>
      <c r="O25" s="62">
        <v>0</v>
      </c>
      <c r="P25" s="62">
        <v>0</v>
      </c>
    </row>
    <row r="26" spans="1:16" x14ac:dyDescent="0.35">
      <c r="A26" s="52" t="s">
        <v>22</v>
      </c>
      <c r="B26" s="54">
        <f t="shared" si="2"/>
        <v>0</v>
      </c>
      <c r="C26" s="54">
        <f t="shared" si="3"/>
        <v>0</v>
      </c>
      <c r="D26" s="54">
        <f t="shared" si="4"/>
        <v>0</v>
      </c>
      <c r="E26" s="54">
        <v>0</v>
      </c>
      <c r="F26" s="54">
        <v>0</v>
      </c>
      <c r="G26" s="54">
        <v>0</v>
      </c>
      <c r="H26" s="54">
        <v>0</v>
      </c>
      <c r="I26" s="52" t="s">
        <v>22</v>
      </c>
      <c r="J26" s="54">
        <f t="shared" si="5"/>
        <v>0</v>
      </c>
      <c r="K26" s="54">
        <f t="shared" si="6"/>
        <v>0</v>
      </c>
      <c r="L26" s="54">
        <f t="shared" si="7"/>
        <v>0</v>
      </c>
      <c r="M26" s="54">
        <v>0</v>
      </c>
      <c r="N26" s="54">
        <v>0</v>
      </c>
      <c r="O26" s="62">
        <v>0</v>
      </c>
      <c r="P26" s="62">
        <v>0</v>
      </c>
    </row>
    <row r="27" spans="1:16" x14ac:dyDescent="0.35">
      <c r="A27" s="52" t="s">
        <v>23</v>
      </c>
      <c r="B27" s="54">
        <f t="shared" si="2"/>
        <v>0</v>
      </c>
      <c r="C27" s="54">
        <f t="shared" si="3"/>
        <v>0</v>
      </c>
      <c r="D27" s="54">
        <f t="shared" si="4"/>
        <v>0</v>
      </c>
      <c r="E27" s="54">
        <v>0</v>
      </c>
      <c r="F27" s="54">
        <v>0</v>
      </c>
      <c r="G27" s="54">
        <v>0</v>
      </c>
      <c r="H27" s="54">
        <v>0</v>
      </c>
      <c r="I27" s="52" t="s">
        <v>23</v>
      </c>
      <c r="J27" s="54">
        <f t="shared" si="5"/>
        <v>550000</v>
      </c>
      <c r="K27" s="54">
        <f t="shared" si="6"/>
        <v>550000</v>
      </c>
      <c r="L27" s="54">
        <f t="shared" si="7"/>
        <v>0</v>
      </c>
      <c r="M27" s="54">
        <v>550000</v>
      </c>
      <c r="N27" s="54">
        <v>0</v>
      </c>
      <c r="O27" s="62">
        <v>0</v>
      </c>
      <c r="P27" s="62">
        <v>0</v>
      </c>
    </row>
    <row r="28" spans="1:16" x14ac:dyDescent="0.35">
      <c r="A28" s="52" t="s">
        <v>24</v>
      </c>
      <c r="B28" s="54">
        <f t="shared" si="2"/>
        <v>0</v>
      </c>
      <c r="C28" s="54">
        <f t="shared" si="3"/>
        <v>0</v>
      </c>
      <c r="D28" s="54">
        <f t="shared" si="4"/>
        <v>0</v>
      </c>
      <c r="E28" s="54">
        <v>0</v>
      </c>
      <c r="F28" s="54">
        <v>0</v>
      </c>
      <c r="G28" s="54">
        <v>0</v>
      </c>
      <c r="H28" s="54">
        <v>0</v>
      </c>
      <c r="I28" s="52" t="s">
        <v>24</v>
      </c>
      <c r="J28" s="54">
        <f t="shared" si="5"/>
        <v>0</v>
      </c>
      <c r="K28" s="54">
        <f t="shared" si="6"/>
        <v>0</v>
      </c>
      <c r="L28" s="54">
        <f t="shared" si="7"/>
        <v>0</v>
      </c>
      <c r="M28" s="54">
        <v>0</v>
      </c>
      <c r="N28" s="54">
        <v>0</v>
      </c>
      <c r="O28" s="62">
        <v>0</v>
      </c>
      <c r="P28" s="62">
        <v>0</v>
      </c>
    </row>
    <row r="29" spans="1:16" x14ac:dyDescent="0.35">
      <c r="A29" s="52" t="s">
        <v>25</v>
      </c>
      <c r="B29" s="54">
        <f t="shared" si="2"/>
        <v>1517472</v>
      </c>
      <c r="C29" s="54">
        <f t="shared" si="3"/>
        <v>1499592</v>
      </c>
      <c r="D29" s="54">
        <f t="shared" si="4"/>
        <v>17880</v>
      </c>
      <c r="E29" s="54">
        <v>1499592</v>
      </c>
      <c r="F29" s="54">
        <v>17880</v>
      </c>
      <c r="G29" s="54">
        <v>0</v>
      </c>
      <c r="H29" s="54">
        <v>0</v>
      </c>
      <c r="I29" s="52" t="s">
        <v>25</v>
      </c>
      <c r="J29" s="54">
        <f t="shared" si="5"/>
        <v>0</v>
      </c>
      <c r="K29" s="54">
        <f t="shared" si="6"/>
        <v>0</v>
      </c>
      <c r="L29" s="54">
        <f t="shared" si="7"/>
        <v>0</v>
      </c>
      <c r="M29" s="54">
        <v>0</v>
      </c>
      <c r="N29" s="54">
        <v>0</v>
      </c>
      <c r="O29" s="62">
        <v>0</v>
      </c>
      <c r="P29" s="62">
        <v>0</v>
      </c>
    </row>
    <row r="30" spans="1:16" x14ac:dyDescent="0.35">
      <c r="A30" s="52" t="s">
        <v>26</v>
      </c>
      <c r="B30" s="54">
        <f t="shared" si="2"/>
        <v>0</v>
      </c>
      <c r="C30" s="54">
        <f t="shared" si="3"/>
        <v>0</v>
      </c>
      <c r="D30" s="54">
        <f t="shared" si="4"/>
        <v>0</v>
      </c>
      <c r="E30" s="54">
        <v>0</v>
      </c>
      <c r="F30" s="54">
        <v>0</v>
      </c>
      <c r="G30" s="54">
        <v>0</v>
      </c>
      <c r="H30" s="54">
        <v>0</v>
      </c>
      <c r="I30" s="52" t="s">
        <v>26</v>
      </c>
      <c r="J30" s="54">
        <f t="shared" si="5"/>
        <v>0</v>
      </c>
      <c r="K30" s="54">
        <f t="shared" si="6"/>
        <v>0</v>
      </c>
      <c r="L30" s="54">
        <f t="shared" si="7"/>
        <v>0</v>
      </c>
      <c r="M30" s="54">
        <v>0</v>
      </c>
      <c r="N30" s="54">
        <v>0</v>
      </c>
      <c r="O30" s="62">
        <v>0</v>
      </c>
      <c r="P30" s="62">
        <v>0</v>
      </c>
    </row>
    <row r="31" spans="1:16" x14ac:dyDescent="0.35">
      <c r="A31" s="52" t="s">
        <v>27</v>
      </c>
      <c r="B31" s="54">
        <f t="shared" si="2"/>
        <v>0</v>
      </c>
      <c r="C31" s="54">
        <f t="shared" si="3"/>
        <v>0</v>
      </c>
      <c r="D31" s="54">
        <f t="shared" si="4"/>
        <v>0</v>
      </c>
      <c r="E31" s="54">
        <v>0</v>
      </c>
      <c r="F31" s="54">
        <v>0</v>
      </c>
      <c r="G31" s="54">
        <v>0</v>
      </c>
      <c r="H31" s="54">
        <v>0</v>
      </c>
      <c r="I31" s="52" t="s">
        <v>27</v>
      </c>
      <c r="J31" s="54">
        <f t="shared" si="5"/>
        <v>0</v>
      </c>
      <c r="K31" s="54">
        <f t="shared" si="6"/>
        <v>0</v>
      </c>
      <c r="L31" s="54">
        <f t="shared" si="7"/>
        <v>0</v>
      </c>
      <c r="M31" s="54">
        <v>0</v>
      </c>
      <c r="N31" s="54">
        <v>0</v>
      </c>
      <c r="O31" s="62">
        <v>0</v>
      </c>
      <c r="P31" s="62">
        <v>0</v>
      </c>
    </row>
    <row r="32" spans="1:16" x14ac:dyDescent="0.35">
      <c r="A32" s="52" t="s">
        <v>28</v>
      </c>
      <c r="B32" s="54">
        <f t="shared" si="2"/>
        <v>0</v>
      </c>
      <c r="C32" s="54">
        <f t="shared" si="3"/>
        <v>0</v>
      </c>
      <c r="D32" s="54">
        <f t="shared" si="4"/>
        <v>0</v>
      </c>
      <c r="E32" s="54">
        <v>0</v>
      </c>
      <c r="F32" s="54">
        <v>0</v>
      </c>
      <c r="G32" s="54">
        <v>0</v>
      </c>
      <c r="H32" s="54">
        <v>0</v>
      </c>
      <c r="I32" s="52" t="s">
        <v>28</v>
      </c>
      <c r="J32" s="54">
        <f t="shared" si="5"/>
        <v>0</v>
      </c>
      <c r="K32" s="54">
        <f t="shared" si="6"/>
        <v>0</v>
      </c>
      <c r="L32" s="54">
        <f t="shared" si="7"/>
        <v>0</v>
      </c>
      <c r="M32" s="54">
        <v>0</v>
      </c>
      <c r="N32" s="54">
        <v>0</v>
      </c>
      <c r="O32" s="62">
        <v>0</v>
      </c>
      <c r="P32" s="62">
        <v>0</v>
      </c>
    </row>
    <row r="33" spans="1:16" x14ac:dyDescent="0.35">
      <c r="A33" s="52" t="s">
        <v>29</v>
      </c>
      <c r="B33" s="54">
        <f t="shared" si="2"/>
        <v>0</v>
      </c>
      <c r="C33" s="54">
        <f t="shared" si="3"/>
        <v>0</v>
      </c>
      <c r="D33" s="54">
        <f t="shared" si="4"/>
        <v>0</v>
      </c>
      <c r="E33" s="54">
        <v>0</v>
      </c>
      <c r="F33" s="54">
        <v>0</v>
      </c>
      <c r="G33" s="54">
        <v>0</v>
      </c>
      <c r="H33" s="54">
        <v>0</v>
      </c>
      <c r="I33" s="52" t="s">
        <v>29</v>
      </c>
      <c r="J33" s="54">
        <f t="shared" si="5"/>
        <v>0</v>
      </c>
      <c r="K33" s="54">
        <f t="shared" si="6"/>
        <v>0</v>
      </c>
      <c r="L33" s="54">
        <f t="shared" si="7"/>
        <v>0</v>
      </c>
      <c r="M33" s="54">
        <v>0</v>
      </c>
      <c r="N33" s="54">
        <v>0</v>
      </c>
      <c r="O33" s="62">
        <v>0</v>
      </c>
      <c r="P33" s="62">
        <v>0</v>
      </c>
    </row>
    <row r="34" spans="1:16" x14ac:dyDescent="0.35">
      <c r="A34" s="52" t="s">
        <v>30</v>
      </c>
      <c r="B34" s="54">
        <f t="shared" si="2"/>
        <v>0</v>
      </c>
      <c r="C34" s="54">
        <f t="shared" si="3"/>
        <v>0</v>
      </c>
      <c r="D34" s="54">
        <f t="shared" si="4"/>
        <v>0</v>
      </c>
      <c r="E34" s="54">
        <v>0</v>
      </c>
      <c r="F34" s="54">
        <v>0</v>
      </c>
      <c r="G34" s="54">
        <v>0</v>
      </c>
      <c r="H34" s="54">
        <v>0</v>
      </c>
      <c r="I34" s="52" t="s">
        <v>30</v>
      </c>
      <c r="J34" s="54">
        <f t="shared" si="5"/>
        <v>0</v>
      </c>
      <c r="K34" s="54">
        <f t="shared" si="6"/>
        <v>0</v>
      </c>
      <c r="L34" s="54">
        <f t="shared" si="7"/>
        <v>0</v>
      </c>
      <c r="M34" s="54">
        <v>0</v>
      </c>
      <c r="N34" s="54">
        <v>0</v>
      </c>
      <c r="O34" s="62">
        <v>0</v>
      </c>
      <c r="P34" s="62">
        <v>0</v>
      </c>
    </row>
    <row r="35" spans="1:16" x14ac:dyDescent="0.35">
      <c r="A35" s="52" t="s">
        <v>31</v>
      </c>
      <c r="B35" s="54">
        <f t="shared" si="2"/>
        <v>0</v>
      </c>
      <c r="C35" s="54">
        <f t="shared" si="3"/>
        <v>0</v>
      </c>
      <c r="D35" s="54">
        <f t="shared" si="4"/>
        <v>0</v>
      </c>
      <c r="E35" s="54">
        <v>0</v>
      </c>
      <c r="F35" s="54">
        <v>0</v>
      </c>
      <c r="G35" s="54">
        <v>0</v>
      </c>
      <c r="H35" s="54">
        <v>0</v>
      </c>
      <c r="I35" s="52" t="s">
        <v>31</v>
      </c>
      <c r="J35" s="54">
        <f t="shared" si="5"/>
        <v>3033558</v>
      </c>
      <c r="K35" s="54">
        <f t="shared" si="6"/>
        <v>3033558</v>
      </c>
      <c r="L35" s="54">
        <f t="shared" si="7"/>
        <v>0</v>
      </c>
      <c r="M35" s="54">
        <v>3033558</v>
      </c>
      <c r="N35" s="54">
        <v>0</v>
      </c>
      <c r="O35" s="62">
        <v>0</v>
      </c>
      <c r="P35" s="62">
        <v>0</v>
      </c>
    </row>
    <row r="36" spans="1:16" x14ac:dyDescent="0.35">
      <c r="A36" s="52" t="s">
        <v>32</v>
      </c>
      <c r="B36" s="54">
        <f t="shared" si="2"/>
        <v>0</v>
      </c>
      <c r="C36" s="54">
        <f t="shared" si="3"/>
        <v>0</v>
      </c>
      <c r="D36" s="54">
        <f t="shared" si="4"/>
        <v>0</v>
      </c>
      <c r="E36" s="54">
        <v>0</v>
      </c>
      <c r="F36" s="54">
        <v>0</v>
      </c>
      <c r="G36" s="54">
        <v>0</v>
      </c>
      <c r="H36" s="54">
        <v>0</v>
      </c>
      <c r="I36" s="52" t="s">
        <v>32</v>
      </c>
      <c r="J36" s="54">
        <f t="shared" si="5"/>
        <v>0</v>
      </c>
      <c r="K36" s="54">
        <f t="shared" si="6"/>
        <v>0</v>
      </c>
      <c r="L36" s="54">
        <f t="shared" si="7"/>
        <v>0</v>
      </c>
      <c r="M36" s="54">
        <v>0</v>
      </c>
      <c r="N36" s="54">
        <v>0</v>
      </c>
      <c r="O36" s="62">
        <v>0</v>
      </c>
      <c r="P36" s="62">
        <v>0</v>
      </c>
    </row>
    <row r="37" spans="1:16" x14ac:dyDescent="0.35">
      <c r="A37" s="52" t="s">
        <v>71</v>
      </c>
      <c r="B37" s="54">
        <f t="shared" si="2"/>
        <v>3902</v>
      </c>
      <c r="C37" s="54">
        <f t="shared" si="3"/>
        <v>3902</v>
      </c>
      <c r="D37" s="54">
        <f t="shared" si="4"/>
        <v>0</v>
      </c>
      <c r="E37" s="54">
        <v>3902</v>
      </c>
      <c r="F37" s="54">
        <v>0</v>
      </c>
      <c r="G37" s="54">
        <v>0</v>
      </c>
      <c r="H37" s="54">
        <v>0</v>
      </c>
      <c r="I37" s="52" t="s">
        <v>71</v>
      </c>
      <c r="J37" s="54">
        <f t="shared" si="5"/>
        <v>0</v>
      </c>
      <c r="K37" s="54">
        <f t="shared" si="6"/>
        <v>0</v>
      </c>
      <c r="L37" s="54">
        <f t="shared" si="7"/>
        <v>0</v>
      </c>
      <c r="M37" s="54">
        <v>0</v>
      </c>
      <c r="N37" s="54">
        <v>0</v>
      </c>
      <c r="O37" s="62">
        <v>0</v>
      </c>
      <c r="P37" s="62">
        <v>0</v>
      </c>
    </row>
    <row r="38" spans="1:16" x14ac:dyDescent="0.35">
      <c r="A38" s="52" t="s">
        <v>34</v>
      </c>
      <c r="B38" s="54">
        <f t="shared" si="2"/>
        <v>549592</v>
      </c>
      <c r="C38" s="54">
        <f t="shared" si="3"/>
        <v>141324</v>
      </c>
      <c r="D38" s="54">
        <f t="shared" si="4"/>
        <v>408268</v>
      </c>
      <c r="E38" s="54">
        <v>141324</v>
      </c>
      <c r="F38" s="54">
        <v>408268</v>
      </c>
      <c r="G38" s="54">
        <v>0</v>
      </c>
      <c r="H38" s="54">
        <v>0</v>
      </c>
      <c r="I38" s="52" t="s">
        <v>34</v>
      </c>
      <c r="J38" s="54">
        <f t="shared" si="5"/>
        <v>0</v>
      </c>
      <c r="K38" s="54">
        <f t="shared" si="6"/>
        <v>0</v>
      </c>
      <c r="L38" s="54">
        <f t="shared" si="7"/>
        <v>0</v>
      </c>
      <c r="M38" s="54">
        <v>0</v>
      </c>
      <c r="N38" s="54">
        <v>0</v>
      </c>
      <c r="O38" s="62">
        <v>0</v>
      </c>
      <c r="P38" s="62">
        <v>0</v>
      </c>
    </row>
    <row r="39" spans="1:16" x14ac:dyDescent="0.35">
      <c r="A39" s="52" t="s">
        <v>35</v>
      </c>
      <c r="B39" s="54">
        <f t="shared" si="2"/>
        <v>0</v>
      </c>
      <c r="C39" s="54">
        <f t="shared" si="3"/>
        <v>0</v>
      </c>
      <c r="D39" s="54">
        <f t="shared" si="4"/>
        <v>0</v>
      </c>
      <c r="E39" s="54">
        <v>0</v>
      </c>
      <c r="F39" s="54">
        <v>0</v>
      </c>
      <c r="G39" s="54">
        <v>0</v>
      </c>
      <c r="H39" s="54">
        <v>0</v>
      </c>
      <c r="I39" s="52" t="s">
        <v>35</v>
      </c>
      <c r="J39" s="54">
        <f t="shared" si="5"/>
        <v>0</v>
      </c>
      <c r="K39" s="54">
        <f t="shared" si="6"/>
        <v>0</v>
      </c>
      <c r="L39" s="54">
        <f t="shared" si="7"/>
        <v>0</v>
      </c>
      <c r="M39" s="54">
        <v>0</v>
      </c>
      <c r="N39" s="54">
        <v>0</v>
      </c>
      <c r="O39" s="62">
        <v>0</v>
      </c>
      <c r="P39" s="62">
        <v>0</v>
      </c>
    </row>
    <row r="40" spans="1:16" x14ac:dyDescent="0.35">
      <c r="A40" s="52" t="s">
        <v>36</v>
      </c>
      <c r="B40" s="54">
        <f t="shared" si="2"/>
        <v>814340</v>
      </c>
      <c r="C40" s="54">
        <f t="shared" si="3"/>
        <v>814340</v>
      </c>
      <c r="D40" s="54">
        <f t="shared" si="4"/>
        <v>0</v>
      </c>
      <c r="E40" s="54">
        <v>814340</v>
      </c>
      <c r="F40" s="54">
        <v>0</v>
      </c>
      <c r="G40" s="54">
        <v>0</v>
      </c>
      <c r="H40" s="54">
        <v>0</v>
      </c>
      <c r="I40" s="52" t="s">
        <v>36</v>
      </c>
      <c r="J40" s="54">
        <f t="shared" si="5"/>
        <v>0</v>
      </c>
      <c r="K40" s="54">
        <f t="shared" si="6"/>
        <v>0</v>
      </c>
      <c r="L40" s="54">
        <f t="shared" si="7"/>
        <v>0</v>
      </c>
      <c r="M40" s="54">
        <v>0</v>
      </c>
      <c r="N40" s="54">
        <v>0</v>
      </c>
      <c r="O40" s="62">
        <v>0</v>
      </c>
      <c r="P40" s="62">
        <v>0</v>
      </c>
    </row>
    <row r="41" spans="1:16" x14ac:dyDescent="0.35">
      <c r="A41" s="52" t="s">
        <v>37</v>
      </c>
      <c r="B41" s="54">
        <f t="shared" si="2"/>
        <v>0</v>
      </c>
      <c r="C41" s="54">
        <f t="shared" si="3"/>
        <v>0</v>
      </c>
      <c r="D41" s="54">
        <f t="shared" si="4"/>
        <v>0</v>
      </c>
      <c r="E41" s="54">
        <v>0</v>
      </c>
      <c r="F41" s="54">
        <v>0</v>
      </c>
      <c r="G41" s="54">
        <v>0</v>
      </c>
      <c r="H41" s="54">
        <v>0</v>
      </c>
      <c r="I41" s="52" t="s">
        <v>37</v>
      </c>
      <c r="J41" s="54">
        <f t="shared" si="5"/>
        <v>0</v>
      </c>
      <c r="K41" s="54">
        <f t="shared" si="6"/>
        <v>0</v>
      </c>
      <c r="L41" s="54">
        <f t="shared" si="7"/>
        <v>0</v>
      </c>
      <c r="M41" s="54">
        <v>0</v>
      </c>
      <c r="N41" s="54">
        <v>0</v>
      </c>
      <c r="O41" s="62">
        <v>0</v>
      </c>
      <c r="P41" s="62">
        <v>0</v>
      </c>
    </row>
    <row r="42" spans="1:16" x14ac:dyDescent="0.35">
      <c r="A42" s="52" t="s">
        <v>38</v>
      </c>
      <c r="B42" s="54">
        <f t="shared" si="2"/>
        <v>0</v>
      </c>
      <c r="C42" s="54">
        <f t="shared" si="3"/>
        <v>0</v>
      </c>
      <c r="D42" s="54">
        <f t="shared" si="4"/>
        <v>0</v>
      </c>
      <c r="E42" s="54">
        <v>0</v>
      </c>
      <c r="F42" s="54">
        <v>0</v>
      </c>
      <c r="G42" s="54">
        <v>0</v>
      </c>
      <c r="H42" s="54">
        <v>0</v>
      </c>
      <c r="I42" s="52" t="s">
        <v>38</v>
      </c>
      <c r="J42" s="54">
        <f t="shared" si="5"/>
        <v>0</v>
      </c>
      <c r="K42" s="54">
        <f t="shared" si="6"/>
        <v>0</v>
      </c>
      <c r="L42" s="54">
        <f t="shared" si="7"/>
        <v>0</v>
      </c>
      <c r="M42" s="54">
        <v>0</v>
      </c>
      <c r="N42" s="54">
        <v>0</v>
      </c>
      <c r="O42" s="62">
        <v>0</v>
      </c>
      <c r="P42" s="62">
        <v>0</v>
      </c>
    </row>
    <row r="43" spans="1:16" x14ac:dyDescent="0.35">
      <c r="A43" s="52" t="s">
        <v>39</v>
      </c>
      <c r="B43" s="54">
        <f t="shared" si="2"/>
        <v>0</v>
      </c>
      <c r="C43" s="54">
        <f t="shared" si="3"/>
        <v>0</v>
      </c>
      <c r="D43" s="54">
        <f t="shared" si="4"/>
        <v>0</v>
      </c>
      <c r="E43" s="54">
        <v>0</v>
      </c>
      <c r="F43" s="54">
        <v>0</v>
      </c>
      <c r="G43" s="54">
        <v>0</v>
      </c>
      <c r="H43" s="54">
        <v>0</v>
      </c>
      <c r="I43" s="52" t="s">
        <v>39</v>
      </c>
      <c r="J43" s="54">
        <f t="shared" si="5"/>
        <v>0</v>
      </c>
      <c r="K43" s="54">
        <f t="shared" si="6"/>
        <v>0</v>
      </c>
      <c r="L43" s="54">
        <f t="shared" si="7"/>
        <v>0</v>
      </c>
      <c r="M43" s="54">
        <v>0</v>
      </c>
      <c r="N43" s="54">
        <v>0</v>
      </c>
      <c r="O43" s="62">
        <v>0</v>
      </c>
      <c r="P43" s="62">
        <v>0</v>
      </c>
    </row>
    <row r="44" spans="1:16" x14ac:dyDescent="0.35">
      <c r="A44" s="52" t="s">
        <v>40</v>
      </c>
      <c r="B44" s="54">
        <f t="shared" si="2"/>
        <v>0</v>
      </c>
      <c r="C44" s="54">
        <f t="shared" si="3"/>
        <v>0</v>
      </c>
      <c r="D44" s="54">
        <f t="shared" si="4"/>
        <v>0</v>
      </c>
      <c r="E44" s="54">
        <v>0</v>
      </c>
      <c r="F44" s="54">
        <v>0</v>
      </c>
      <c r="G44" s="54">
        <v>0</v>
      </c>
      <c r="H44" s="54">
        <v>0</v>
      </c>
      <c r="I44" s="52" t="s">
        <v>40</v>
      </c>
      <c r="J44" s="54">
        <f t="shared" si="5"/>
        <v>0</v>
      </c>
      <c r="K44" s="54">
        <f t="shared" si="6"/>
        <v>0</v>
      </c>
      <c r="L44" s="54">
        <f t="shared" si="7"/>
        <v>0</v>
      </c>
      <c r="M44" s="54">
        <v>0</v>
      </c>
      <c r="N44" s="54">
        <v>0</v>
      </c>
      <c r="O44" s="62">
        <v>0</v>
      </c>
      <c r="P44" s="62">
        <v>0</v>
      </c>
    </row>
    <row r="45" spans="1:16" x14ac:dyDescent="0.35">
      <c r="A45" s="52" t="s">
        <v>41</v>
      </c>
      <c r="B45" s="54">
        <f t="shared" si="2"/>
        <v>889</v>
      </c>
      <c r="C45" s="54">
        <f t="shared" si="3"/>
        <v>889</v>
      </c>
      <c r="D45" s="54">
        <f t="shared" si="4"/>
        <v>0</v>
      </c>
      <c r="E45" s="54">
        <v>889</v>
      </c>
      <c r="F45" s="54">
        <v>0</v>
      </c>
      <c r="G45" s="54">
        <v>0</v>
      </c>
      <c r="H45" s="54">
        <v>0</v>
      </c>
      <c r="I45" s="52" t="s">
        <v>41</v>
      </c>
      <c r="J45" s="54">
        <f t="shared" si="5"/>
        <v>0</v>
      </c>
      <c r="K45" s="54">
        <f t="shared" si="6"/>
        <v>0</v>
      </c>
      <c r="L45" s="54">
        <f t="shared" si="7"/>
        <v>0</v>
      </c>
      <c r="M45" s="54">
        <v>0</v>
      </c>
      <c r="N45" s="54">
        <v>0</v>
      </c>
      <c r="O45" s="62">
        <v>0</v>
      </c>
      <c r="P45" s="62">
        <v>0</v>
      </c>
    </row>
    <row r="46" spans="1:16" x14ac:dyDescent="0.35">
      <c r="A46" s="52" t="s">
        <v>42</v>
      </c>
      <c r="B46" s="54">
        <f t="shared" si="2"/>
        <v>88563</v>
      </c>
      <c r="C46" s="54">
        <f t="shared" si="3"/>
        <v>44282</v>
      </c>
      <c r="D46" s="54">
        <f t="shared" si="4"/>
        <v>44281</v>
      </c>
      <c r="E46" s="54">
        <v>44282</v>
      </c>
      <c r="F46" s="54">
        <v>44281</v>
      </c>
      <c r="G46" s="54">
        <v>0</v>
      </c>
      <c r="H46" s="54">
        <v>0</v>
      </c>
      <c r="I46" s="52" t="s">
        <v>42</v>
      </c>
      <c r="J46" s="54">
        <f t="shared" si="5"/>
        <v>0</v>
      </c>
      <c r="K46" s="54">
        <f t="shared" si="6"/>
        <v>0</v>
      </c>
      <c r="L46" s="54">
        <f t="shared" si="7"/>
        <v>0</v>
      </c>
      <c r="M46" s="54">
        <v>0</v>
      </c>
      <c r="N46" s="54">
        <v>0</v>
      </c>
      <c r="O46" s="62">
        <v>0</v>
      </c>
      <c r="P46" s="62">
        <v>0</v>
      </c>
    </row>
    <row r="47" spans="1:16" x14ac:dyDescent="0.35">
      <c r="A47" s="52" t="s">
        <v>43</v>
      </c>
      <c r="B47" s="54">
        <f t="shared" si="2"/>
        <v>0</v>
      </c>
      <c r="C47" s="54">
        <f t="shared" si="3"/>
        <v>0</v>
      </c>
      <c r="D47" s="54">
        <f t="shared" si="4"/>
        <v>0</v>
      </c>
      <c r="E47" s="54">
        <v>0</v>
      </c>
      <c r="F47" s="54">
        <v>0</v>
      </c>
      <c r="G47" s="54">
        <v>0</v>
      </c>
      <c r="H47" s="54">
        <v>0</v>
      </c>
      <c r="I47" s="52" t="s">
        <v>43</v>
      </c>
      <c r="J47" s="54">
        <f t="shared" si="5"/>
        <v>0</v>
      </c>
      <c r="K47" s="54">
        <f t="shared" si="6"/>
        <v>0</v>
      </c>
      <c r="L47" s="54">
        <f t="shared" si="7"/>
        <v>0</v>
      </c>
      <c r="M47" s="54">
        <v>0</v>
      </c>
      <c r="N47" s="54">
        <v>0</v>
      </c>
      <c r="O47" s="62">
        <v>0</v>
      </c>
      <c r="P47" s="62">
        <v>0</v>
      </c>
    </row>
    <row r="48" spans="1:16" x14ac:dyDescent="0.35">
      <c r="A48" s="52" t="s">
        <v>44</v>
      </c>
      <c r="B48" s="54">
        <f t="shared" si="2"/>
        <v>35749</v>
      </c>
      <c r="C48" s="54">
        <f t="shared" si="3"/>
        <v>35749</v>
      </c>
      <c r="D48" s="54">
        <f t="shared" si="4"/>
        <v>0</v>
      </c>
      <c r="E48" s="54">
        <v>35749</v>
      </c>
      <c r="F48" s="54">
        <v>0</v>
      </c>
      <c r="G48" s="54">
        <v>0</v>
      </c>
      <c r="H48" s="54">
        <v>0</v>
      </c>
      <c r="I48" s="52" t="s">
        <v>44</v>
      </c>
      <c r="J48" s="54">
        <f t="shared" si="5"/>
        <v>0</v>
      </c>
      <c r="K48" s="54">
        <f t="shared" si="6"/>
        <v>0</v>
      </c>
      <c r="L48" s="54">
        <f t="shared" si="7"/>
        <v>0</v>
      </c>
      <c r="M48" s="54">
        <v>0</v>
      </c>
      <c r="N48" s="54">
        <v>0</v>
      </c>
      <c r="O48" s="62">
        <v>0</v>
      </c>
      <c r="P48" s="62">
        <v>0</v>
      </c>
    </row>
    <row r="49" spans="1:16" x14ac:dyDescent="0.35">
      <c r="A49" s="52" t="s">
        <v>45</v>
      </c>
      <c r="B49" s="54">
        <f t="shared" si="2"/>
        <v>0</v>
      </c>
      <c r="C49" s="54">
        <f t="shared" si="3"/>
        <v>0</v>
      </c>
      <c r="D49" s="54">
        <f t="shared" si="4"/>
        <v>0</v>
      </c>
      <c r="E49" s="54">
        <v>0</v>
      </c>
      <c r="F49" s="54">
        <v>0</v>
      </c>
      <c r="G49" s="54">
        <v>0</v>
      </c>
      <c r="H49" s="54">
        <v>0</v>
      </c>
      <c r="I49" s="52" t="s">
        <v>45</v>
      </c>
      <c r="J49" s="54">
        <f t="shared" si="5"/>
        <v>0</v>
      </c>
      <c r="K49" s="54">
        <f t="shared" si="6"/>
        <v>0</v>
      </c>
      <c r="L49" s="54">
        <f t="shared" si="7"/>
        <v>0</v>
      </c>
      <c r="M49" s="54">
        <v>0</v>
      </c>
      <c r="N49" s="54">
        <v>0</v>
      </c>
      <c r="O49" s="62">
        <v>0</v>
      </c>
      <c r="P49" s="62">
        <v>0</v>
      </c>
    </row>
    <row r="50" spans="1:16" x14ac:dyDescent="0.35">
      <c r="A50" s="52" t="s">
        <v>46</v>
      </c>
      <c r="B50" s="54">
        <f t="shared" si="2"/>
        <v>0</v>
      </c>
      <c r="C50" s="54">
        <f t="shared" si="3"/>
        <v>0</v>
      </c>
      <c r="D50" s="54">
        <f t="shared" si="4"/>
        <v>0</v>
      </c>
      <c r="E50" s="54">
        <v>0</v>
      </c>
      <c r="F50" s="54">
        <v>0</v>
      </c>
      <c r="G50" s="54">
        <v>0</v>
      </c>
      <c r="H50" s="54">
        <v>0</v>
      </c>
      <c r="I50" s="52" t="s">
        <v>46</v>
      </c>
      <c r="J50" s="54">
        <f t="shared" si="5"/>
        <v>0</v>
      </c>
      <c r="K50" s="54">
        <f t="shared" si="6"/>
        <v>0</v>
      </c>
      <c r="L50" s="54">
        <f t="shared" si="7"/>
        <v>0</v>
      </c>
      <c r="M50" s="54">
        <v>0</v>
      </c>
      <c r="N50" s="54">
        <v>0</v>
      </c>
      <c r="O50" s="62">
        <v>0</v>
      </c>
      <c r="P50" s="62">
        <v>0</v>
      </c>
    </row>
    <row r="51" spans="1:16" x14ac:dyDescent="0.35">
      <c r="A51" s="52" t="s">
        <v>47</v>
      </c>
      <c r="B51" s="54">
        <f t="shared" si="2"/>
        <v>0</v>
      </c>
      <c r="C51" s="54">
        <f t="shared" si="3"/>
        <v>0</v>
      </c>
      <c r="D51" s="54">
        <f t="shared" si="4"/>
        <v>0</v>
      </c>
      <c r="E51" s="54">
        <v>0</v>
      </c>
      <c r="F51" s="54">
        <v>0</v>
      </c>
      <c r="G51" s="54">
        <v>0</v>
      </c>
      <c r="H51" s="54">
        <v>0</v>
      </c>
      <c r="I51" s="52" t="s">
        <v>47</v>
      </c>
      <c r="J51" s="54">
        <f t="shared" si="5"/>
        <v>0</v>
      </c>
      <c r="K51" s="54">
        <f t="shared" si="6"/>
        <v>0</v>
      </c>
      <c r="L51" s="54">
        <f t="shared" si="7"/>
        <v>0</v>
      </c>
      <c r="M51" s="54">
        <v>0</v>
      </c>
      <c r="N51" s="54">
        <v>0</v>
      </c>
      <c r="O51" s="62">
        <v>0</v>
      </c>
      <c r="P51" s="62">
        <v>0</v>
      </c>
    </row>
    <row r="52" spans="1:16" x14ac:dyDescent="0.35">
      <c r="A52" s="52" t="s">
        <v>48</v>
      </c>
      <c r="B52" s="54">
        <f t="shared" si="2"/>
        <v>10820803</v>
      </c>
      <c r="C52" s="54">
        <f t="shared" si="3"/>
        <v>9416788</v>
      </c>
      <c r="D52" s="54">
        <f t="shared" si="4"/>
        <v>1404015</v>
      </c>
      <c r="E52" s="54">
        <v>9416788</v>
      </c>
      <c r="F52" s="54">
        <v>1404015</v>
      </c>
      <c r="G52" s="54">
        <v>0</v>
      </c>
      <c r="H52" s="54">
        <v>0</v>
      </c>
      <c r="I52" s="52" t="s">
        <v>48</v>
      </c>
      <c r="J52" s="54">
        <f t="shared" si="5"/>
        <v>0</v>
      </c>
      <c r="K52" s="54">
        <f t="shared" si="6"/>
        <v>0</v>
      </c>
      <c r="L52" s="54">
        <f t="shared" si="7"/>
        <v>0</v>
      </c>
      <c r="M52" s="54">
        <v>0</v>
      </c>
      <c r="N52" s="54">
        <v>0</v>
      </c>
      <c r="O52" s="62">
        <v>0</v>
      </c>
      <c r="P52" s="62">
        <v>0</v>
      </c>
    </row>
    <row r="53" spans="1:16" x14ac:dyDescent="0.35">
      <c r="A53" s="52" t="s">
        <v>49</v>
      </c>
      <c r="B53" s="54">
        <f t="shared" si="2"/>
        <v>0</v>
      </c>
      <c r="C53" s="54">
        <f t="shared" si="3"/>
        <v>0</v>
      </c>
      <c r="D53" s="54">
        <f t="shared" si="4"/>
        <v>0</v>
      </c>
      <c r="E53" s="54">
        <v>0</v>
      </c>
      <c r="F53" s="54">
        <v>0</v>
      </c>
      <c r="G53" s="54">
        <v>0</v>
      </c>
      <c r="H53" s="54">
        <v>0</v>
      </c>
      <c r="I53" s="52" t="s">
        <v>49</v>
      </c>
      <c r="J53" s="54">
        <f t="shared" si="5"/>
        <v>0</v>
      </c>
      <c r="K53" s="54">
        <f t="shared" si="6"/>
        <v>0</v>
      </c>
      <c r="L53" s="54">
        <f t="shared" si="7"/>
        <v>0</v>
      </c>
      <c r="M53" s="54">
        <v>0</v>
      </c>
      <c r="N53" s="54">
        <v>0</v>
      </c>
      <c r="O53" s="62">
        <v>0</v>
      </c>
      <c r="P53" s="62">
        <v>0</v>
      </c>
    </row>
    <row r="54" spans="1:16" x14ac:dyDescent="0.35">
      <c r="A54" s="52" t="s">
        <v>50</v>
      </c>
      <c r="B54" s="54">
        <f t="shared" si="2"/>
        <v>1550474</v>
      </c>
      <c r="C54" s="54">
        <f t="shared" si="3"/>
        <v>0</v>
      </c>
      <c r="D54" s="54">
        <f t="shared" si="4"/>
        <v>1550474</v>
      </c>
      <c r="E54" s="54">
        <v>0</v>
      </c>
      <c r="F54" s="54">
        <v>1550474</v>
      </c>
      <c r="G54" s="54">
        <v>0</v>
      </c>
      <c r="H54" s="54">
        <v>0</v>
      </c>
      <c r="I54" s="52" t="s">
        <v>50</v>
      </c>
      <c r="J54" s="54">
        <f t="shared" si="5"/>
        <v>0</v>
      </c>
      <c r="K54" s="54">
        <f t="shared" si="6"/>
        <v>0</v>
      </c>
      <c r="L54" s="54">
        <f t="shared" si="7"/>
        <v>0</v>
      </c>
      <c r="M54" s="54">
        <v>0</v>
      </c>
      <c r="N54" s="54">
        <v>0</v>
      </c>
      <c r="O54" s="62">
        <v>0</v>
      </c>
      <c r="P54" s="62">
        <v>0</v>
      </c>
    </row>
    <row r="55" spans="1:16" x14ac:dyDescent="0.35">
      <c r="A55" s="53" t="s">
        <v>51</v>
      </c>
      <c r="B55" s="54">
        <f t="shared" si="2"/>
        <v>0</v>
      </c>
      <c r="C55" s="54">
        <f t="shared" si="3"/>
        <v>0</v>
      </c>
      <c r="D55" s="54">
        <f t="shared" si="4"/>
        <v>0</v>
      </c>
      <c r="E55" s="54">
        <v>0</v>
      </c>
      <c r="F55" s="54">
        <v>0</v>
      </c>
      <c r="G55" s="54">
        <v>0</v>
      </c>
      <c r="H55" s="54">
        <v>0</v>
      </c>
      <c r="I55" s="53" t="s">
        <v>51</v>
      </c>
      <c r="J55" s="54">
        <f t="shared" si="5"/>
        <v>0</v>
      </c>
      <c r="K55" s="54">
        <f t="shared" si="6"/>
        <v>0</v>
      </c>
      <c r="L55" s="54">
        <f t="shared" si="7"/>
        <v>0</v>
      </c>
      <c r="M55" s="134">
        <v>0</v>
      </c>
      <c r="N55" s="134">
        <v>0</v>
      </c>
      <c r="O55" s="63">
        <v>0</v>
      </c>
      <c r="P55" s="63">
        <v>0</v>
      </c>
    </row>
    <row r="56" spans="1:16" x14ac:dyDescent="0.35">
      <c r="A56" s="173" t="s">
        <v>371</v>
      </c>
      <c r="B56" s="36"/>
      <c r="D56" s="35"/>
      <c r="J56" s="36"/>
      <c r="L56" s="35"/>
    </row>
    <row r="57" spans="1:16" s="121" customFormat="1" ht="121.75" customHeight="1" x14ac:dyDescent="0.25">
      <c r="A57" s="257" t="s">
        <v>214</v>
      </c>
      <c r="B57" s="257"/>
      <c r="C57" s="257"/>
      <c r="D57" s="257"/>
      <c r="E57" s="257"/>
      <c r="F57" s="257"/>
      <c r="G57" s="257"/>
      <c r="H57" s="257"/>
      <c r="I57" s="257"/>
      <c r="J57" s="257"/>
      <c r="K57" s="257"/>
      <c r="L57" s="257"/>
      <c r="M57" s="257"/>
      <c r="N57" s="257"/>
      <c r="O57" s="120"/>
      <c r="P57" s="119"/>
    </row>
    <row r="58" spans="1:16" x14ac:dyDescent="0.35">
      <c r="B58" s="12"/>
      <c r="D58" s="12"/>
      <c r="J58" s="12"/>
      <c r="L58" s="12"/>
    </row>
    <row r="59" spans="1:16" x14ac:dyDescent="0.35">
      <c r="B59" s="12"/>
      <c r="D59" s="12"/>
      <c r="J59" s="12"/>
      <c r="L59" s="12"/>
    </row>
    <row r="60" spans="1:16" x14ac:dyDescent="0.35">
      <c r="B60" s="12"/>
      <c r="C60" s="8"/>
      <c r="D60" s="12"/>
      <c r="J60" s="12"/>
      <c r="K60" s="8"/>
      <c r="L60" s="12"/>
    </row>
    <row r="61" spans="1:16" x14ac:dyDescent="0.35">
      <c r="B61" s="12"/>
      <c r="C61" s="8"/>
      <c r="D61" s="12"/>
      <c r="J61" s="12"/>
      <c r="K61" s="8"/>
      <c r="L61" s="12"/>
    </row>
    <row r="62" spans="1:16" x14ac:dyDescent="0.35">
      <c r="B62" s="12"/>
      <c r="C62" s="8"/>
      <c r="D62" s="12"/>
      <c r="J62" s="12"/>
      <c r="K62" s="8"/>
      <c r="L62" s="12"/>
    </row>
    <row r="63" spans="1:16" x14ac:dyDescent="0.35">
      <c r="B63" s="12"/>
      <c r="C63" s="8"/>
      <c r="D63" s="12"/>
      <c r="J63" s="12"/>
      <c r="K63" s="8"/>
      <c r="L63" s="12"/>
    </row>
    <row r="64" spans="1:16" x14ac:dyDescent="0.35">
      <c r="B64" s="12"/>
      <c r="C64" s="8"/>
      <c r="D64" s="12"/>
      <c r="J64" s="12"/>
      <c r="K64" s="8"/>
      <c r="L64" s="12"/>
    </row>
    <row r="65" spans="2:12" x14ac:dyDescent="0.35">
      <c r="B65" s="12"/>
      <c r="C65" s="8"/>
      <c r="D65" s="12"/>
      <c r="J65" s="12"/>
      <c r="K65" s="8"/>
      <c r="L65" s="12"/>
    </row>
    <row r="66" spans="2:12" x14ac:dyDescent="0.35">
      <c r="B66" s="12"/>
      <c r="D66" s="12"/>
      <c r="J66" s="12"/>
      <c r="L66" s="12"/>
    </row>
    <row r="67" spans="2:12" x14ac:dyDescent="0.35">
      <c r="B67" s="12"/>
      <c r="D67" s="12"/>
      <c r="J67" s="12"/>
      <c r="L67" s="12"/>
    </row>
  </sheetData>
  <mergeCells count="1">
    <mergeCell ref="A57:N57"/>
  </mergeCells>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0">
    <tabColor theme="6"/>
  </sheetPr>
  <dimension ref="A1:L54"/>
  <sheetViews>
    <sheetView topLeftCell="A31" workbookViewId="0"/>
  </sheetViews>
  <sheetFormatPr defaultRowHeight="14.5" x14ac:dyDescent="0.35"/>
  <cols>
    <col min="1" max="1" width="21" customWidth="1"/>
    <col min="2" max="3" width="18.453125" customWidth="1"/>
    <col min="4" max="4" width="16.81640625" customWidth="1"/>
    <col min="5" max="6" width="15.26953125" customWidth="1"/>
    <col min="7" max="7" width="18.453125" customWidth="1"/>
    <col min="8" max="10" width="17" customWidth="1"/>
    <col min="11" max="11" width="13.453125" bestFit="1" customWidth="1"/>
  </cols>
  <sheetData>
    <row r="1" spans="1:12" s="222" customFormat="1" ht="20.149999999999999" customHeight="1" x14ac:dyDescent="0.35">
      <c r="A1" s="223" t="s">
        <v>294</v>
      </c>
      <c r="B1" s="224"/>
      <c r="C1" s="224"/>
      <c r="D1" s="224"/>
      <c r="E1" s="224"/>
      <c r="F1" s="224"/>
      <c r="G1" s="224"/>
      <c r="H1" s="224"/>
      <c r="I1" s="224"/>
      <c r="J1" s="224"/>
    </row>
    <row r="2" spans="1:12" ht="71.25" customHeight="1" x14ac:dyDescent="0.35">
      <c r="A2" s="199" t="s">
        <v>0</v>
      </c>
      <c r="B2" s="200" t="s">
        <v>307</v>
      </c>
      <c r="C2" s="201" t="s">
        <v>364</v>
      </c>
      <c r="D2" s="202" t="s">
        <v>308</v>
      </c>
      <c r="E2" s="203" t="s">
        <v>53</v>
      </c>
      <c r="F2" s="204" t="s">
        <v>54</v>
      </c>
      <c r="G2" s="205" t="s">
        <v>309</v>
      </c>
      <c r="H2" s="206" t="s">
        <v>68</v>
      </c>
      <c r="I2" s="207" t="s">
        <v>55</v>
      </c>
      <c r="J2" s="208" t="s">
        <v>56</v>
      </c>
    </row>
    <row r="3" spans="1:12" x14ac:dyDescent="0.35">
      <c r="A3" s="9" t="s">
        <v>52</v>
      </c>
      <c r="B3" s="28">
        <f>'C.1 Federal Expenditures'!B3</f>
        <v>16833376759</v>
      </c>
      <c r="C3" s="11">
        <f>'C.1 Federal Expenditures'!F3</f>
        <v>5788610480</v>
      </c>
      <c r="D3" s="18">
        <f>B3+C3</f>
        <v>22621987239</v>
      </c>
      <c r="E3" s="17">
        <f>'E.2 SFAG'!C3</f>
        <v>1437249630</v>
      </c>
      <c r="F3" s="18">
        <f>'E.2 SFAG'!D3</f>
        <v>1130955451</v>
      </c>
      <c r="G3" s="20">
        <f>D3-(E3+F3)</f>
        <v>20053782158</v>
      </c>
      <c r="H3" s="38">
        <f>'C.1 Federal Expenditures'!AR3</f>
        <v>14008327852</v>
      </c>
      <c r="I3" s="38">
        <f>'C.1 Federal Expenditures'!AS3</f>
        <v>890053757</v>
      </c>
      <c r="J3" s="38">
        <f>'C.1 Federal Expenditures'!AT3</f>
        <v>5155607607</v>
      </c>
      <c r="K3" s="12"/>
    </row>
    <row r="4" spans="1:12" x14ac:dyDescent="0.35">
      <c r="A4" s="10" t="s">
        <v>1</v>
      </c>
      <c r="B4" s="28">
        <f>'C.1 Federal Expenditures'!B4</f>
        <v>104087027</v>
      </c>
      <c r="C4" s="28">
        <f>'C.1 Federal Expenditures'!F4</f>
        <v>112697101</v>
      </c>
      <c r="D4" s="18">
        <f t="shared" ref="D4:D54" si="0">B4+C4</f>
        <v>216784128</v>
      </c>
      <c r="E4" s="17">
        <f>'E.2 SFAG'!C4</f>
        <v>18601453</v>
      </c>
      <c r="F4" s="18">
        <f>'E.2 SFAG'!D4</f>
        <v>9300725</v>
      </c>
      <c r="G4" s="20">
        <f t="shared" ref="G4:G54" si="1">D4-(E4+F4)</f>
        <v>188881950</v>
      </c>
      <c r="H4" s="38">
        <f>'C.1 Federal Expenditures'!AR4</f>
        <v>87497298</v>
      </c>
      <c r="I4" s="38">
        <f>'C.1 Federal Expenditures'!AS4</f>
        <v>5000000</v>
      </c>
      <c r="J4" s="38">
        <f>'C.1 Federal Expenditures'!AT4</f>
        <v>96384652</v>
      </c>
      <c r="L4" s="8"/>
    </row>
    <row r="5" spans="1:12" x14ac:dyDescent="0.35">
      <c r="A5" s="10" t="s">
        <v>2</v>
      </c>
      <c r="B5" s="28">
        <f>'C.1 Federal Expenditures'!B5</f>
        <v>44397466</v>
      </c>
      <c r="C5" s="28">
        <f>'C.1 Federal Expenditures'!F5</f>
        <v>32360414</v>
      </c>
      <c r="D5" s="18">
        <f t="shared" si="0"/>
        <v>76757880</v>
      </c>
      <c r="E5" s="17">
        <f>'E.2 SFAG'!C5</f>
        <v>8879493</v>
      </c>
      <c r="F5" s="18">
        <f>'E.2 SFAG'!D5</f>
        <v>4439747</v>
      </c>
      <c r="G5" s="20">
        <f t="shared" si="1"/>
        <v>63438640</v>
      </c>
      <c r="H5" s="38">
        <f>'C.1 Federal Expenditures'!AR5</f>
        <v>41851799</v>
      </c>
      <c r="I5" s="38">
        <f>'C.1 Federal Expenditures'!AS5</f>
        <v>3822950</v>
      </c>
      <c r="J5" s="38">
        <f>'C.1 Federal Expenditures'!AT5</f>
        <v>17832963</v>
      </c>
      <c r="L5" s="8"/>
    </row>
    <row r="6" spans="1:12" x14ac:dyDescent="0.35">
      <c r="A6" s="10" t="s">
        <v>3</v>
      </c>
      <c r="B6" s="28">
        <f>'C.1 Federal Expenditures'!B6</f>
        <v>223162288</v>
      </c>
      <c r="C6" s="28">
        <f>'C.1 Federal Expenditures'!F6</f>
        <v>43076910</v>
      </c>
      <c r="D6" s="18">
        <f t="shared" si="0"/>
        <v>266239198</v>
      </c>
      <c r="E6" s="17">
        <f>'E.2 SFAG'!C6</f>
        <v>0</v>
      </c>
      <c r="F6" s="18">
        <f>'E.2 SFAG'!D6</f>
        <v>19940731</v>
      </c>
      <c r="G6" s="20">
        <f t="shared" si="1"/>
        <v>246298467</v>
      </c>
      <c r="H6" s="38">
        <f>'C.1 Federal Expenditures'!AR6</f>
        <v>207512818</v>
      </c>
      <c r="I6" s="38">
        <f>'C.1 Federal Expenditures'!AS6</f>
        <v>0</v>
      </c>
      <c r="J6" s="38">
        <f>'C.1 Federal Expenditures'!AT6</f>
        <v>38785649</v>
      </c>
      <c r="L6" s="8"/>
    </row>
    <row r="7" spans="1:12" x14ac:dyDescent="0.35">
      <c r="A7" s="10" t="s">
        <v>4</v>
      </c>
      <c r="B7" s="28">
        <f>'C.1 Federal Expenditures'!B7</f>
        <v>63281803</v>
      </c>
      <c r="C7" s="28">
        <f>'C.1 Federal Expenditures'!F7</f>
        <v>90163166</v>
      </c>
      <c r="D7" s="18">
        <f t="shared" si="0"/>
        <v>153444969</v>
      </c>
      <c r="E7" s="17">
        <f>'E.2 SFAG'!C7</f>
        <v>0</v>
      </c>
      <c r="F7" s="18">
        <f>'E.2 SFAG'!D7</f>
        <v>0</v>
      </c>
      <c r="G7" s="20">
        <f t="shared" si="1"/>
        <v>153444969</v>
      </c>
      <c r="H7" s="38">
        <f>'C.1 Federal Expenditures'!AR7</f>
        <v>54266708</v>
      </c>
      <c r="I7" s="38">
        <f>'C.1 Federal Expenditures'!AS7</f>
        <v>42772442</v>
      </c>
      <c r="J7" s="38">
        <f>'C.1 Federal Expenditures'!AT7</f>
        <v>56405819</v>
      </c>
      <c r="L7" s="8"/>
    </row>
    <row r="8" spans="1:12" x14ac:dyDescent="0.35">
      <c r="A8" s="10" t="s">
        <v>5</v>
      </c>
      <c r="B8" s="28">
        <f>'C.1 Federal Expenditures'!B8</f>
        <v>3634299375</v>
      </c>
      <c r="C8" s="28">
        <f>'C.1 Federal Expenditures'!F8</f>
        <v>259283431</v>
      </c>
      <c r="D8" s="18">
        <f t="shared" si="0"/>
        <v>3893582806</v>
      </c>
      <c r="E8" s="17">
        <f>'E.2 SFAG'!C8</f>
        <v>0</v>
      </c>
      <c r="F8" s="18">
        <f>'E.2 SFAG'!D8</f>
        <v>357805368</v>
      </c>
      <c r="G8" s="20">
        <f t="shared" si="1"/>
        <v>3535777438</v>
      </c>
      <c r="H8" s="38">
        <f>'C.1 Federal Expenditures'!AR8</f>
        <v>3434917017</v>
      </c>
      <c r="I8" s="38">
        <f>'C.1 Federal Expenditures'!AS8</f>
        <v>100860421</v>
      </c>
      <c r="J8" s="38">
        <f>'C.1 Federal Expenditures'!AT8</f>
        <v>0</v>
      </c>
      <c r="L8" s="8"/>
    </row>
    <row r="9" spans="1:12" x14ac:dyDescent="0.35">
      <c r="A9" s="10" t="s">
        <v>6</v>
      </c>
      <c r="B9" s="28">
        <f>'C.1 Federal Expenditures'!B9</f>
        <v>151762363</v>
      </c>
      <c r="C9" s="28">
        <f>'C.1 Federal Expenditures'!F9</f>
        <v>103136387</v>
      </c>
      <c r="D9" s="18">
        <f t="shared" si="0"/>
        <v>254898750</v>
      </c>
      <c r="E9" s="17">
        <f>'E.2 SFAG'!C9</f>
        <v>4147001</v>
      </c>
      <c r="F9" s="18">
        <f>'E.2 SFAG'!D9</f>
        <v>1426107</v>
      </c>
      <c r="G9" s="20">
        <f t="shared" si="1"/>
        <v>249325642</v>
      </c>
      <c r="H9" s="38">
        <f>'C.1 Federal Expenditures'!AR9</f>
        <v>161840092</v>
      </c>
      <c r="I9" s="38">
        <f>'C.1 Federal Expenditures'!AS9</f>
        <v>0</v>
      </c>
      <c r="J9" s="38">
        <f>'C.1 Federal Expenditures'!AT9</f>
        <v>87485550</v>
      </c>
      <c r="L9" s="8"/>
    </row>
    <row r="10" spans="1:12" x14ac:dyDescent="0.35">
      <c r="A10" s="10" t="s">
        <v>7</v>
      </c>
      <c r="B10" s="28">
        <f>'C.1 Federal Expenditures'!B10</f>
        <v>265907706</v>
      </c>
      <c r="C10" s="28">
        <f>'C.1 Federal Expenditures'!F10</f>
        <v>0</v>
      </c>
      <c r="D10" s="18">
        <f t="shared" si="0"/>
        <v>265907706</v>
      </c>
      <c r="E10" s="17">
        <f>'E.2 SFAG'!C10</f>
        <v>26678810</v>
      </c>
      <c r="F10" s="18">
        <f>'E.2 SFAG'!D10</f>
        <v>0</v>
      </c>
      <c r="G10" s="20">
        <f t="shared" si="1"/>
        <v>239228896</v>
      </c>
      <c r="H10" s="38">
        <f>'C.1 Federal Expenditures'!AR10</f>
        <v>239228896</v>
      </c>
      <c r="I10" s="38">
        <f>'C.1 Federal Expenditures'!AS10</f>
        <v>0</v>
      </c>
      <c r="J10" s="38">
        <f>'C.1 Federal Expenditures'!AT10</f>
        <v>0</v>
      </c>
      <c r="L10" s="8"/>
    </row>
    <row r="11" spans="1:12" x14ac:dyDescent="0.35">
      <c r="A11" s="10" t="s">
        <v>8</v>
      </c>
      <c r="B11" s="28">
        <f>'C.1 Federal Expenditures'!B11</f>
        <v>36018485</v>
      </c>
      <c r="C11" s="28">
        <f>'C.1 Federal Expenditures'!F11</f>
        <v>32780880</v>
      </c>
      <c r="D11" s="18">
        <f t="shared" si="0"/>
        <v>68799365</v>
      </c>
      <c r="E11" s="17">
        <f>'E.2 SFAG'!C11</f>
        <v>0</v>
      </c>
      <c r="F11" s="18">
        <f>'E.2 SFAG'!D11</f>
        <v>0</v>
      </c>
      <c r="G11" s="20">
        <f t="shared" si="1"/>
        <v>68799365</v>
      </c>
      <c r="H11" s="38">
        <f>'C.1 Federal Expenditures'!AR11</f>
        <v>27986471</v>
      </c>
      <c r="I11" s="38">
        <f>'C.1 Federal Expenditures'!AS11</f>
        <v>5356281</v>
      </c>
      <c r="J11" s="38">
        <f>'C.1 Federal Expenditures'!AT11</f>
        <v>35456613</v>
      </c>
      <c r="L11" s="8"/>
    </row>
    <row r="12" spans="1:12" x14ac:dyDescent="0.35">
      <c r="A12" s="10" t="s">
        <v>9</v>
      </c>
      <c r="B12" s="28">
        <f>'C.1 Federal Expenditures'!B12</f>
        <v>103300208</v>
      </c>
      <c r="C12" s="28">
        <f>'C.1 Federal Expenditures'!F12</f>
        <v>31530723</v>
      </c>
      <c r="D12" s="18">
        <f t="shared" si="0"/>
        <v>134830931</v>
      </c>
      <c r="E12" s="17">
        <f>'E.2 SFAG'!C12</f>
        <v>0</v>
      </c>
      <c r="F12" s="18">
        <f>'E.2 SFAG'!D12</f>
        <v>3935817</v>
      </c>
      <c r="G12" s="20">
        <f t="shared" si="1"/>
        <v>130895114</v>
      </c>
      <c r="H12" s="38">
        <f>'C.1 Federal Expenditures'!AR12</f>
        <v>115658769</v>
      </c>
      <c r="I12" s="38">
        <f>'C.1 Federal Expenditures'!AS12</f>
        <v>0</v>
      </c>
      <c r="J12" s="38">
        <f>'C.1 Federal Expenditures'!AT12</f>
        <v>15236345</v>
      </c>
      <c r="L12" s="8"/>
    </row>
    <row r="13" spans="1:12" x14ac:dyDescent="0.35">
      <c r="A13" s="10" t="s">
        <v>10</v>
      </c>
      <c r="B13" s="28">
        <f>'C.1 Federal Expenditures'!B13</f>
        <v>560484398</v>
      </c>
      <c r="C13" s="28">
        <f>'C.1 Federal Expenditures'!F13</f>
        <v>64469094</v>
      </c>
      <c r="D13" s="18">
        <f t="shared" si="0"/>
        <v>624953492</v>
      </c>
      <c r="E13" s="17">
        <f>'E.2 SFAG'!C13</f>
        <v>110005981</v>
      </c>
      <c r="F13" s="18">
        <f>'E.2 SFAG'!D13</f>
        <v>56048440</v>
      </c>
      <c r="G13" s="20">
        <f t="shared" si="1"/>
        <v>458899071</v>
      </c>
      <c r="H13" s="38">
        <f>'C.1 Federal Expenditures'!AR13</f>
        <v>408080518</v>
      </c>
      <c r="I13" s="38">
        <f>'C.1 Federal Expenditures'!AS13</f>
        <v>50818553</v>
      </c>
      <c r="J13" s="38">
        <f>'C.1 Federal Expenditures'!AT13</f>
        <v>0</v>
      </c>
      <c r="L13" s="8"/>
    </row>
    <row r="14" spans="1:12" x14ac:dyDescent="0.35">
      <c r="A14" s="10" t="s">
        <v>11</v>
      </c>
      <c r="B14" s="28">
        <f>'C.1 Federal Expenditures'!B14</f>
        <v>329650291</v>
      </c>
      <c r="C14" s="28">
        <f>'C.1 Federal Expenditures'!F14</f>
        <v>87852869</v>
      </c>
      <c r="D14" s="18">
        <f t="shared" si="0"/>
        <v>417503160</v>
      </c>
      <c r="E14" s="17">
        <f>'E.2 SFAG'!C14</f>
        <v>0</v>
      </c>
      <c r="F14" s="18">
        <f>'E.2 SFAG'!D14</f>
        <v>1759348</v>
      </c>
      <c r="G14" s="20">
        <f t="shared" si="1"/>
        <v>415743812</v>
      </c>
      <c r="H14" s="38">
        <f>'C.1 Federal Expenditures'!AR14</f>
        <v>309161695</v>
      </c>
      <c r="I14" s="38">
        <f>'C.1 Federal Expenditures'!AS14</f>
        <v>26758016</v>
      </c>
      <c r="J14" s="38">
        <f>'C.1 Federal Expenditures'!AT14</f>
        <v>79824101</v>
      </c>
      <c r="L14" s="8"/>
    </row>
    <row r="15" spans="1:12" x14ac:dyDescent="0.35">
      <c r="A15" s="10" t="s">
        <v>12</v>
      </c>
      <c r="B15" s="28">
        <f>'C.1 Federal Expenditures'!B15</f>
        <v>98578402</v>
      </c>
      <c r="C15" s="28">
        <f>'C.1 Federal Expenditures'!F15</f>
        <v>338407298</v>
      </c>
      <c r="D15" s="18">
        <f t="shared" si="0"/>
        <v>436985700</v>
      </c>
      <c r="E15" s="17">
        <f>'E.2 SFAG'!C15</f>
        <v>0</v>
      </c>
      <c r="F15" s="18">
        <f>'E.2 SFAG'!D15</f>
        <v>9857840</v>
      </c>
      <c r="G15" s="20">
        <f t="shared" si="1"/>
        <v>427127860</v>
      </c>
      <c r="H15" s="38">
        <f>'C.1 Federal Expenditures'!AR15</f>
        <v>47524010</v>
      </c>
      <c r="I15" s="38">
        <f>'C.1 Federal Expenditures'!AS15</f>
        <v>15302487</v>
      </c>
      <c r="J15" s="38">
        <f>'C.1 Federal Expenditures'!AT15</f>
        <v>364301363</v>
      </c>
      <c r="L15" s="8"/>
    </row>
    <row r="16" spans="1:12" x14ac:dyDescent="0.35">
      <c r="A16" s="10" t="s">
        <v>13</v>
      </c>
      <c r="B16" s="28">
        <f>'C.1 Federal Expenditures'!B16</f>
        <v>30307166</v>
      </c>
      <c r="C16" s="28">
        <f>'C.1 Federal Expenditures'!F16</f>
        <v>8667742</v>
      </c>
      <c r="D16" s="18">
        <f t="shared" si="0"/>
        <v>38974908</v>
      </c>
      <c r="E16" s="17">
        <f>'E.2 SFAG'!C16</f>
        <v>7804096</v>
      </c>
      <c r="F16" s="18">
        <f>'E.2 SFAG'!D16</f>
        <v>0</v>
      </c>
      <c r="G16" s="20">
        <f t="shared" si="1"/>
        <v>31170812</v>
      </c>
      <c r="H16" s="38">
        <f>'C.1 Federal Expenditures'!AR16</f>
        <v>22901925</v>
      </c>
      <c r="I16" s="38">
        <f>'C.1 Federal Expenditures'!AS16</f>
        <v>0</v>
      </c>
      <c r="J16" s="38">
        <f>'C.1 Federal Expenditures'!AT16</f>
        <v>8268887</v>
      </c>
      <c r="L16" s="8"/>
    </row>
    <row r="17" spans="1:12" x14ac:dyDescent="0.35">
      <c r="A17" s="10" t="s">
        <v>14</v>
      </c>
      <c r="B17" s="28">
        <f>'C.1 Federal Expenditures'!B17</f>
        <v>583126272</v>
      </c>
      <c r="C17" s="28">
        <f>'C.1 Federal Expenditures'!F17</f>
        <v>0</v>
      </c>
      <c r="D17" s="18">
        <f t="shared" si="0"/>
        <v>583126272</v>
      </c>
      <c r="E17" s="17">
        <f>'E.2 SFAG'!C17</f>
        <v>0</v>
      </c>
      <c r="F17" s="18">
        <f>'E.2 SFAG'!D17</f>
        <v>1200000</v>
      </c>
      <c r="G17" s="20">
        <f t="shared" si="1"/>
        <v>581926272</v>
      </c>
      <c r="H17" s="38">
        <f>'C.1 Federal Expenditures'!AR17</f>
        <v>581926272</v>
      </c>
      <c r="I17" s="38">
        <f>'C.1 Federal Expenditures'!AS17</f>
        <v>0</v>
      </c>
      <c r="J17" s="38">
        <f>'C.1 Federal Expenditures'!AT17</f>
        <v>0</v>
      </c>
      <c r="L17" s="8"/>
    </row>
    <row r="18" spans="1:12" x14ac:dyDescent="0.35">
      <c r="A18" s="10" t="s">
        <v>15</v>
      </c>
      <c r="B18" s="28">
        <f>'C.1 Federal Expenditures'!B18</f>
        <v>206116672</v>
      </c>
      <c r="C18" s="28">
        <f>'C.1 Federal Expenditures'!F18</f>
        <v>37505257</v>
      </c>
      <c r="D18" s="18">
        <f t="shared" si="0"/>
        <v>243621929</v>
      </c>
      <c r="E18" s="17">
        <f>'E.2 SFAG'!C18</f>
        <v>61835002</v>
      </c>
      <c r="F18" s="18">
        <f>'E.2 SFAG'!D18</f>
        <v>0</v>
      </c>
      <c r="G18" s="20">
        <f t="shared" si="1"/>
        <v>181786927</v>
      </c>
      <c r="H18" s="38">
        <f>'C.1 Federal Expenditures'!AR18</f>
        <v>149733840</v>
      </c>
      <c r="I18" s="38">
        <f>'C.1 Federal Expenditures'!AS18</f>
        <v>13405811</v>
      </c>
      <c r="J18" s="38">
        <f>'C.1 Federal Expenditures'!AT18</f>
        <v>18647276</v>
      </c>
      <c r="L18" s="8"/>
    </row>
    <row r="19" spans="1:12" x14ac:dyDescent="0.35">
      <c r="A19" s="10" t="s">
        <v>16</v>
      </c>
      <c r="B19" s="28">
        <f>'C.1 Federal Expenditures'!B19</f>
        <v>130558068</v>
      </c>
      <c r="C19" s="28">
        <f>'C.1 Federal Expenditures'!F19</f>
        <v>866064</v>
      </c>
      <c r="D19" s="18">
        <f t="shared" si="0"/>
        <v>131424132</v>
      </c>
      <c r="E19" s="17">
        <f>'E.2 SFAG'!C19</f>
        <v>26205412</v>
      </c>
      <c r="F19" s="18">
        <f>'E.2 SFAG'!D19</f>
        <v>12962008</v>
      </c>
      <c r="G19" s="20">
        <f t="shared" si="1"/>
        <v>92256712</v>
      </c>
      <c r="H19" s="38">
        <f>'C.1 Federal Expenditures'!AR19</f>
        <v>81248377</v>
      </c>
      <c r="I19" s="38">
        <f>'C.1 Federal Expenditures'!AS19</f>
        <v>11008335</v>
      </c>
      <c r="J19" s="38">
        <f>'C.1 Federal Expenditures'!AT19</f>
        <v>0</v>
      </c>
      <c r="L19" s="8"/>
    </row>
    <row r="20" spans="1:12" x14ac:dyDescent="0.35">
      <c r="A20" s="10" t="s">
        <v>17</v>
      </c>
      <c r="B20" s="28">
        <f>'C.1 Federal Expenditures'!B20</f>
        <v>101477697</v>
      </c>
      <c r="C20" s="28">
        <f>'C.1 Federal Expenditures'!F20</f>
        <v>72686229</v>
      </c>
      <c r="D20" s="18">
        <f t="shared" si="0"/>
        <v>174163926</v>
      </c>
      <c r="E20" s="17">
        <f>'E.2 SFAG'!C20</f>
        <v>0</v>
      </c>
      <c r="F20" s="18">
        <f>'E.2 SFAG'!D20</f>
        <v>10147769</v>
      </c>
      <c r="G20" s="20">
        <f t="shared" si="1"/>
        <v>164016157</v>
      </c>
      <c r="H20" s="38">
        <f>'C.1 Federal Expenditures'!AR20</f>
        <v>103383241</v>
      </c>
      <c r="I20" s="38">
        <f>'C.1 Federal Expenditures'!AS20</f>
        <v>3567439</v>
      </c>
      <c r="J20" s="38">
        <f>'C.1 Federal Expenditures'!AT20</f>
        <v>57065477</v>
      </c>
      <c r="L20" s="8"/>
    </row>
    <row r="21" spans="1:12" x14ac:dyDescent="0.35">
      <c r="A21" s="10" t="s">
        <v>18</v>
      </c>
      <c r="B21" s="28">
        <f>'C.1 Federal Expenditures'!B21</f>
        <v>180689420</v>
      </c>
      <c r="C21" s="28">
        <f>'C.1 Federal Expenditures'!F21</f>
        <v>48664217</v>
      </c>
      <c r="D21" s="18">
        <f t="shared" si="0"/>
        <v>229353637</v>
      </c>
      <c r="E21" s="17">
        <f>'E.2 SFAG'!C21</f>
        <v>0</v>
      </c>
      <c r="F21" s="18">
        <f>'E.2 SFAG'!D21</f>
        <v>0</v>
      </c>
      <c r="G21" s="20">
        <f t="shared" si="1"/>
        <v>229353637</v>
      </c>
      <c r="H21" s="38">
        <f>'C.1 Federal Expenditures'!AR21</f>
        <v>190543666</v>
      </c>
      <c r="I21" s="38">
        <f>'C.1 Federal Expenditures'!AS21</f>
        <v>0</v>
      </c>
      <c r="J21" s="38">
        <f>'C.1 Federal Expenditures'!AT21</f>
        <v>38809971</v>
      </c>
      <c r="L21" s="8"/>
    </row>
    <row r="22" spans="1:12" x14ac:dyDescent="0.35">
      <c r="A22" s="10" t="s">
        <v>19</v>
      </c>
      <c r="B22" s="28">
        <f>'C.1 Federal Expenditures'!B22</f>
        <v>163430877</v>
      </c>
      <c r="C22" s="28">
        <f>'C.1 Federal Expenditures'!F22</f>
        <v>45543095</v>
      </c>
      <c r="D22" s="18">
        <f t="shared" si="0"/>
        <v>208973972</v>
      </c>
      <c r="E22" s="17">
        <f>'E.2 SFAG'!C22</f>
        <v>0</v>
      </c>
      <c r="F22" s="18">
        <f>'E.2 SFAG'!D22</f>
        <v>16343088</v>
      </c>
      <c r="G22" s="20">
        <f t="shared" si="1"/>
        <v>192630884</v>
      </c>
      <c r="H22" s="38">
        <f>'C.1 Federal Expenditures'!AR22</f>
        <v>127256320</v>
      </c>
      <c r="I22" s="38">
        <f>'C.1 Federal Expenditures'!AS22</f>
        <v>0</v>
      </c>
      <c r="J22" s="38">
        <f>'C.1 Federal Expenditures'!AT22</f>
        <v>65374564</v>
      </c>
      <c r="L22" s="8"/>
    </row>
    <row r="23" spans="1:12" x14ac:dyDescent="0.35">
      <c r="A23" s="10" t="s">
        <v>20</v>
      </c>
      <c r="B23" s="28">
        <f>'C.1 Federal Expenditures'!B23</f>
        <v>76983597</v>
      </c>
      <c r="C23" s="28">
        <f>'C.1 Federal Expenditures'!F23</f>
        <v>128352969</v>
      </c>
      <c r="D23" s="18">
        <f t="shared" si="0"/>
        <v>205336566</v>
      </c>
      <c r="E23" s="17">
        <f>'E.2 SFAG'!C23</f>
        <v>9287097</v>
      </c>
      <c r="F23" s="18">
        <f>'E.2 SFAG'!D23</f>
        <v>7698360</v>
      </c>
      <c r="G23" s="20">
        <f t="shared" si="1"/>
        <v>188351109</v>
      </c>
      <c r="H23" s="38">
        <f>'C.1 Federal Expenditures'!AR23</f>
        <v>72976079</v>
      </c>
      <c r="I23" s="38">
        <f>'C.1 Federal Expenditures'!AS23</f>
        <v>22300389</v>
      </c>
      <c r="J23" s="38">
        <f>'C.1 Federal Expenditures'!AT23</f>
        <v>93074641</v>
      </c>
      <c r="L23" s="8"/>
    </row>
    <row r="24" spans="1:12" x14ac:dyDescent="0.35">
      <c r="A24" s="10" t="s">
        <v>21</v>
      </c>
      <c r="B24" s="28">
        <f>'C.1 Federal Expenditures'!B24</f>
        <v>255543913</v>
      </c>
      <c r="C24" s="28">
        <f>'C.1 Federal Expenditures'!F24</f>
        <v>29525081</v>
      </c>
      <c r="D24" s="18">
        <f t="shared" si="0"/>
        <v>285068994</v>
      </c>
      <c r="E24" s="17">
        <f>'E.2 SFAG'!C24</f>
        <v>0</v>
      </c>
      <c r="F24" s="18">
        <f>'E.2 SFAG'!D24</f>
        <v>22834201</v>
      </c>
      <c r="G24" s="20">
        <f t="shared" si="1"/>
        <v>262234793</v>
      </c>
      <c r="H24" s="38">
        <f>'C.1 Federal Expenditures'!AR24</f>
        <v>262184035</v>
      </c>
      <c r="I24" s="38">
        <f>'C.1 Federal Expenditures'!AS24</f>
        <v>0</v>
      </c>
      <c r="J24" s="38">
        <f>'C.1 Federal Expenditures'!AT24</f>
        <v>50758</v>
      </c>
      <c r="L24" s="8"/>
    </row>
    <row r="25" spans="1:12" x14ac:dyDescent="0.35">
      <c r="A25" s="10" t="s">
        <v>22</v>
      </c>
      <c r="B25" s="28">
        <f>'C.1 Federal Expenditures'!B25</f>
        <v>512398524</v>
      </c>
      <c r="C25" s="28">
        <f>'C.1 Federal Expenditures'!F25</f>
        <v>0</v>
      </c>
      <c r="D25" s="18">
        <f t="shared" si="0"/>
        <v>512398524</v>
      </c>
      <c r="E25" s="17">
        <f>'E.2 SFAG'!C25</f>
        <v>91570224</v>
      </c>
      <c r="F25" s="18">
        <f>'E.2 SFAG'!D25</f>
        <v>45785519</v>
      </c>
      <c r="G25" s="20">
        <f t="shared" si="1"/>
        <v>375042781</v>
      </c>
      <c r="H25" s="38">
        <f>'C.1 Federal Expenditures'!AR25</f>
        <v>375042781</v>
      </c>
      <c r="I25" s="38">
        <f>'C.1 Federal Expenditures'!AS25</f>
        <v>0</v>
      </c>
      <c r="J25" s="38">
        <f>'C.1 Federal Expenditures'!AT25</f>
        <v>0</v>
      </c>
      <c r="L25" s="8"/>
    </row>
    <row r="26" spans="1:12" x14ac:dyDescent="0.35">
      <c r="A26" s="10" t="s">
        <v>23</v>
      </c>
      <c r="B26" s="28">
        <f>'C.1 Federal Expenditures'!B26</f>
        <v>772794194</v>
      </c>
      <c r="C26" s="28">
        <f>'C.1 Federal Expenditures'!F26</f>
        <v>99213378</v>
      </c>
      <c r="D26" s="18">
        <f t="shared" si="0"/>
        <v>872007572</v>
      </c>
      <c r="E26" s="17">
        <f>'E.2 SFAG'!C26</f>
        <v>7490298</v>
      </c>
      <c r="F26" s="18">
        <f>'E.2 SFAG'!D26</f>
        <v>77279419</v>
      </c>
      <c r="G26" s="20">
        <f t="shared" si="1"/>
        <v>787237855</v>
      </c>
      <c r="H26" s="38">
        <f>'C.1 Federal Expenditures'!AR26</f>
        <v>693006776</v>
      </c>
      <c r="I26" s="38">
        <f>'C.1 Federal Expenditures'!AS26</f>
        <v>0</v>
      </c>
      <c r="J26" s="38">
        <f>'C.1 Federal Expenditures'!AT26</f>
        <v>94231079</v>
      </c>
      <c r="L26" s="8"/>
    </row>
    <row r="27" spans="1:12" x14ac:dyDescent="0.35">
      <c r="A27" s="10" t="s">
        <v>24</v>
      </c>
      <c r="B27" s="28">
        <f>'C.1 Federal Expenditures'!B27</f>
        <v>259569108</v>
      </c>
      <c r="C27" s="28">
        <f>'C.1 Federal Expenditures'!F27</f>
        <v>64432493</v>
      </c>
      <c r="D27" s="18">
        <f t="shared" si="0"/>
        <v>324001601</v>
      </c>
      <c r="E27" s="17">
        <f>'E.2 SFAG'!C27</f>
        <v>51899000</v>
      </c>
      <c r="F27" s="18">
        <f>'E.2 SFAG'!D27</f>
        <v>4790000</v>
      </c>
      <c r="G27" s="20">
        <f t="shared" si="1"/>
        <v>267312601</v>
      </c>
      <c r="H27" s="38">
        <f>'C.1 Federal Expenditures'!AR27</f>
        <v>163321579</v>
      </c>
      <c r="I27" s="38">
        <f>'C.1 Federal Expenditures'!AS27</f>
        <v>0</v>
      </c>
      <c r="J27" s="38">
        <f>'C.1 Federal Expenditures'!AT27</f>
        <v>103991022</v>
      </c>
      <c r="L27" s="8"/>
    </row>
    <row r="28" spans="1:12" x14ac:dyDescent="0.35">
      <c r="A28" s="10" t="s">
        <v>25</v>
      </c>
      <c r="B28" s="28">
        <f>'C.1 Federal Expenditures'!B28</f>
        <v>86481245</v>
      </c>
      <c r="C28" s="28">
        <f>'C.1 Federal Expenditures'!F28</f>
        <v>15675194</v>
      </c>
      <c r="D28" s="18">
        <f t="shared" si="0"/>
        <v>102156439</v>
      </c>
      <c r="E28" s="17">
        <f>'E.2 SFAG'!C28</f>
        <v>0</v>
      </c>
      <c r="F28" s="18">
        <f>'E.2 SFAG'!D28</f>
        <v>0</v>
      </c>
      <c r="G28" s="20">
        <f t="shared" si="1"/>
        <v>102156439</v>
      </c>
      <c r="H28" s="38">
        <f>'C.1 Federal Expenditures'!AR28</f>
        <v>55119534</v>
      </c>
      <c r="I28" s="38">
        <f>'C.1 Federal Expenditures'!AS28</f>
        <v>0</v>
      </c>
      <c r="J28" s="38">
        <f>'C.1 Federal Expenditures'!AT28</f>
        <v>47036905</v>
      </c>
      <c r="L28" s="8"/>
    </row>
    <row r="29" spans="1:12" x14ac:dyDescent="0.35">
      <c r="A29" s="10" t="s">
        <v>26</v>
      </c>
      <c r="B29" s="28">
        <f>'C.1 Federal Expenditures'!B29</f>
        <v>216335469</v>
      </c>
      <c r="C29" s="28">
        <f>'C.1 Federal Expenditures'!F29</f>
        <v>0</v>
      </c>
      <c r="D29" s="18">
        <f t="shared" si="0"/>
        <v>216335469</v>
      </c>
      <c r="E29" s="17">
        <f>'E.2 SFAG'!C29</f>
        <v>0</v>
      </c>
      <c r="F29" s="18">
        <f>'E.2 SFAG'!D29</f>
        <v>21633547</v>
      </c>
      <c r="G29" s="20">
        <f t="shared" si="1"/>
        <v>194701922</v>
      </c>
      <c r="H29" s="38">
        <f>'C.1 Federal Expenditures'!AR29</f>
        <v>194701922</v>
      </c>
      <c r="I29" s="38">
        <f>'C.1 Federal Expenditures'!AS29</f>
        <v>0</v>
      </c>
      <c r="J29" s="38">
        <f>'C.1 Federal Expenditures'!AT29</f>
        <v>0</v>
      </c>
      <c r="L29" s="8"/>
    </row>
    <row r="30" spans="1:12" x14ac:dyDescent="0.35">
      <c r="A30" s="10" t="s">
        <v>27</v>
      </c>
      <c r="B30" s="28">
        <f>'C.1 Federal Expenditures'!B30</f>
        <v>37888854</v>
      </c>
      <c r="C30" s="28">
        <f>'C.1 Federal Expenditures'!F30</f>
        <v>14620943</v>
      </c>
      <c r="D30" s="18">
        <f t="shared" si="0"/>
        <v>52509797</v>
      </c>
      <c r="E30" s="17">
        <f>'E.2 SFAG'!C30</f>
        <v>8700000</v>
      </c>
      <c r="F30" s="18">
        <f>'E.2 SFAG'!D30</f>
        <v>1998226</v>
      </c>
      <c r="G30" s="20">
        <f t="shared" si="1"/>
        <v>41811571</v>
      </c>
      <c r="H30" s="38">
        <f>'C.1 Federal Expenditures'!AR30</f>
        <v>22356774</v>
      </c>
      <c r="I30" s="38">
        <f>'C.1 Federal Expenditures'!AS30</f>
        <v>0</v>
      </c>
      <c r="J30" s="38">
        <f>'C.1 Federal Expenditures'!AT30</f>
        <v>19454797</v>
      </c>
      <c r="L30" s="8"/>
    </row>
    <row r="31" spans="1:12" x14ac:dyDescent="0.35">
      <c r="A31" s="10" t="s">
        <v>28</v>
      </c>
      <c r="B31" s="28">
        <f>'C.1 Federal Expenditures'!B31</f>
        <v>56627234</v>
      </c>
      <c r="C31" s="28">
        <f>'C.1 Federal Expenditures'!F31</f>
        <v>91442687</v>
      </c>
      <c r="D31" s="18">
        <f t="shared" si="0"/>
        <v>148069921</v>
      </c>
      <c r="E31" s="17">
        <f>'E.2 SFAG'!C31</f>
        <v>14371787</v>
      </c>
      <c r="F31" s="18">
        <f>'E.2 SFAG'!D31</f>
        <v>2578383</v>
      </c>
      <c r="G31" s="20">
        <f t="shared" si="1"/>
        <v>131119751</v>
      </c>
      <c r="H31" s="38">
        <f>'C.1 Federal Expenditures'!AR31</f>
        <v>39999048</v>
      </c>
      <c r="I31" s="38">
        <f>'C.1 Federal Expenditures'!AS31</f>
        <v>39052942</v>
      </c>
      <c r="J31" s="38">
        <f>'C.1 Federal Expenditures'!AT31</f>
        <v>52067761</v>
      </c>
      <c r="L31" s="8"/>
    </row>
    <row r="32" spans="1:12" x14ac:dyDescent="0.35">
      <c r="A32" s="10" t="s">
        <v>29</v>
      </c>
      <c r="B32" s="28">
        <f>'C.1 Federal Expenditures'!B32</f>
        <v>43762394</v>
      </c>
      <c r="C32" s="28">
        <f>'C.1 Federal Expenditures'!F32</f>
        <v>28874072</v>
      </c>
      <c r="D32" s="18">
        <f t="shared" si="0"/>
        <v>72636466</v>
      </c>
      <c r="E32" s="17">
        <f>'E.2 SFAG'!C32</f>
        <v>3225560</v>
      </c>
      <c r="F32" s="18">
        <f>'E.2 SFAG'!D32</f>
        <v>0</v>
      </c>
      <c r="G32" s="20">
        <f t="shared" si="1"/>
        <v>69410906</v>
      </c>
      <c r="H32" s="38">
        <f>'C.1 Federal Expenditures'!AR32</f>
        <v>34196916</v>
      </c>
      <c r="I32" s="38">
        <f>'C.1 Federal Expenditures'!AS32</f>
        <v>33445305</v>
      </c>
      <c r="J32" s="38">
        <f>'C.1 Federal Expenditures'!AT32</f>
        <v>1768685</v>
      </c>
      <c r="L32" s="8"/>
    </row>
    <row r="33" spans="1:12" x14ac:dyDescent="0.35">
      <c r="A33" s="10" t="s">
        <v>30</v>
      </c>
      <c r="B33" s="28">
        <f>'C.1 Federal Expenditures'!B33</f>
        <v>38394141</v>
      </c>
      <c r="C33" s="28">
        <f>'C.1 Federal Expenditures'!F33</f>
        <v>43900933</v>
      </c>
      <c r="D33" s="18">
        <f t="shared" si="0"/>
        <v>82295074</v>
      </c>
      <c r="E33" s="17">
        <f>'E.2 SFAG'!C33</f>
        <v>0</v>
      </c>
      <c r="F33" s="18">
        <f>'E.2 SFAG'!D33</f>
        <v>936937</v>
      </c>
      <c r="G33" s="20">
        <f t="shared" si="1"/>
        <v>81358137</v>
      </c>
      <c r="H33" s="38">
        <f>'C.1 Federal Expenditures'!AR33</f>
        <v>36569985</v>
      </c>
      <c r="I33" s="38">
        <f>'C.1 Federal Expenditures'!AS33</f>
        <v>0</v>
      </c>
      <c r="J33" s="38">
        <f>'C.1 Federal Expenditures'!AT33</f>
        <v>44926138</v>
      </c>
      <c r="L33" s="8"/>
    </row>
    <row r="34" spans="1:12" x14ac:dyDescent="0.35">
      <c r="A34" s="10" t="s">
        <v>31</v>
      </c>
      <c r="B34" s="28">
        <f>'C.1 Federal Expenditures'!B34</f>
        <v>402701508</v>
      </c>
      <c r="C34" s="28">
        <f>'C.1 Federal Expenditures'!F34</f>
        <v>40099870</v>
      </c>
      <c r="D34" s="18">
        <f t="shared" si="0"/>
        <v>442801378</v>
      </c>
      <c r="E34" s="17">
        <f>'E.2 SFAG'!C34</f>
        <v>79000000</v>
      </c>
      <c r="F34" s="18">
        <f>'E.2 SFAG'!D34</f>
        <v>9377000</v>
      </c>
      <c r="G34" s="20">
        <f t="shared" si="1"/>
        <v>354424378</v>
      </c>
      <c r="H34" s="38">
        <f>'C.1 Federal Expenditures'!AR34</f>
        <v>301638150</v>
      </c>
      <c r="I34" s="38">
        <f>'C.1 Federal Expenditures'!AS34</f>
        <v>27786228</v>
      </c>
      <c r="J34" s="38">
        <f>'C.1 Federal Expenditures'!AT34</f>
        <v>25000000</v>
      </c>
      <c r="L34" s="8"/>
    </row>
    <row r="35" spans="1:12" x14ac:dyDescent="0.35">
      <c r="A35" s="10" t="s">
        <v>32</v>
      </c>
      <c r="B35" s="28">
        <f>'C.1 Federal Expenditures'!B35</f>
        <v>123014366</v>
      </c>
      <c r="C35" s="28">
        <f>'C.1 Federal Expenditures'!F35</f>
        <v>94102725</v>
      </c>
      <c r="D35" s="18">
        <f t="shared" si="0"/>
        <v>217117091</v>
      </c>
      <c r="E35" s="17">
        <f>'E.2 SFAG'!C35</f>
        <v>32975954</v>
      </c>
      <c r="F35" s="18">
        <f>'E.2 SFAG'!D35</f>
        <v>0</v>
      </c>
      <c r="G35" s="20">
        <f t="shared" si="1"/>
        <v>184141137</v>
      </c>
      <c r="H35" s="38">
        <f>'C.1 Federal Expenditures'!AR35</f>
        <v>122893398</v>
      </c>
      <c r="I35" s="38">
        <f>'C.1 Federal Expenditures'!AS35</f>
        <v>1194569</v>
      </c>
      <c r="J35" s="38">
        <f>'C.1 Federal Expenditures'!AT35</f>
        <v>60053170</v>
      </c>
      <c r="L35" s="8"/>
    </row>
    <row r="36" spans="1:12" x14ac:dyDescent="0.35">
      <c r="A36" s="10" t="s">
        <v>33</v>
      </c>
      <c r="B36" s="28">
        <f>'C.1 Federal Expenditures'!B36</f>
        <v>2724929777</v>
      </c>
      <c r="C36" s="28">
        <f>'C.1 Federal Expenditures'!F36</f>
        <v>599853001</v>
      </c>
      <c r="D36" s="18">
        <f t="shared" si="0"/>
        <v>3324782778</v>
      </c>
      <c r="E36" s="17">
        <f>'E.2 SFAG'!C36</f>
        <v>377287750</v>
      </c>
      <c r="F36" s="18">
        <f>'E.2 SFAG'!D36</f>
        <v>197282050</v>
      </c>
      <c r="G36" s="20">
        <f t="shared" si="1"/>
        <v>2750212978</v>
      </c>
      <c r="H36" s="38">
        <f>'C.1 Federal Expenditures'!AR36</f>
        <v>1853071603</v>
      </c>
      <c r="I36" s="38">
        <f>'C.1 Federal Expenditures'!AS36</f>
        <v>311016560</v>
      </c>
      <c r="J36" s="38">
        <f>'C.1 Federal Expenditures'!AT36</f>
        <v>586124815</v>
      </c>
      <c r="L36" s="8"/>
    </row>
    <row r="37" spans="1:12" x14ac:dyDescent="0.35">
      <c r="A37" s="10" t="s">
        <v>34</v>
      </c>
      <c r="B37" s="28">
        <f>'C.1 Federal Expenditures'!B37</f>
        <v>336228135</v>
      </c>
      <c r="C37" s="28">
        <f>'C.1 Federal Expenditures'!F37</f>
        <v>64550604</v>
      </c>
      <c r="D37" s="18">
        <f t="shared" si="0"/>
        <v>400778739</v>
      </c>
      <c r="E37" s="17">
        <f>'E.2 SFAG'!C37</f>
        <v>21773001</v>
      </c>
      <c r="F37" s="18">
        <f>'E.2 SFAG'!D37</f>
        <v>18796830</v>
      </c>
      <c r="G37" s="20">
        <f t="shared" si="1"/>
        <v>360208908</v>
      </c>
      <c r="H37" s="38">
        <f>'C.1 Federal Expenditures'!AR37</f>
        <v>304874088</v>
      </c>
      <c r="I37" s="38">
        <f>'C.1 Federal Expenditures'!AS37</f>
        <v>55334820</v>
      </c>
      <c r="J37" s="38">
        <f>'C.1 Federal Expenditures'!AT37</f>
        <v>0</v>
      </c>
      <c r="L37" s="8"/>
    </row>
    <row r="38" spans="1:12" x14ac:dyDescent="0.35">
      <c r="A38" s="10" t="s">
        <v>35</v>
      </c>
      <c r="B38" s="28">
        <f>'C.1 Federal Expenditures'!B38</f>
        <v>26312690</v>
      </c>
      <c r="C38" s="28">
        <f>'C.1 Federal Expenditures'!F38</f>
        <v>5302175</v>
      </c>
      <c r="D38" s="18">
        <f t="shared" si="0"/>
        <v>31614865</v>
      </c>
      <c r="E38" s="17">
        <f>'E.2 SFAG'!C38</f>
        <v>0</v>
      </c>
      <c r="F38" s="18">
        <f>'E.2 SFAG'!D38</f>
        <v>0</v>
      </c>
      <c r="G38" s="20">
        <f t="shared" si="1"/>
        <v>31614865</v>
      </c>
      <c r="H38" s="38">
        <f>'C.1 Federal Expenditures'!AR38</f>
        <v>30115106</v>
      </c>
      <c r="I38" s="38">
        <f>'C.1 Federal Expenditures'!AS38</f>
        <v>0</v>
      </c>
      <c r="J38" s="38">
        <f>'C.1 Federal Expenditures'!AT38</f>
        <v>1499759</v>
      </c>
      <c r="L38" s="8"/>
    </row>
    <row r="39" spans="1:12" x14ac:dyDescent="0.35">
      <c r="A39" s="10" t="s">
        <v>36</v>
      </c>
      <c r="B39" s="28">
        <f>'C.1 Federal Expenditures'!B39</f>
        <v>725565965</v>
      </c>
      <c r="C39" s="28">
        <f>'C.1 Federal Expenditures'!F39</f>
        <v>587856085</v>
      </c>
      <c r="D39" s="18">
        <f t="shared" si="0"/>
        <v>1313422050</v>
      </c>
      <c r="E39" s="17">
        <f>'E.2 SFAG'!C39</f>
        <v>0</v>
      </c>
      <c r="F39" s="18">
        <f>'E.2 SFAG'!D39</f>
        <v>72556596</v>
      </c>
      <c r="G39" s="20">
        <f t="shared" si="1"/>
        <v>1240865454</v>
      </c>
      <c r="H39" s="38">
        <f>'C.1 Federal Expenditures'!AR39</f>
        <v>658266819</v>
      </c>
      <c r="I39" s="38">
        <f>'C.1 Federal Expenditures'!AS39</f>
        <v>0</v>
      </c>
      <c r="J39" s="38">
        <f>'C.1 Federal Expenditures'!AT39</f>
        <v>582598635</v>
      </c>
      <c r="L39" s="8"/>
    </row>
    <row r="40" spans="1:12" x14ac:dyDescent="0.35">
      <c r="A40" s="10" t="s">
        <v>37</v>
      </c>
      <c r="B40" s="28">
        <f>'C.1 Federal Expenditures'!B40</f>
        <v>138007998</v>
      </c>
      <c r="C40" s="28">
        <f>'C.1 Federal Expenditures'!F40</f>
        <v>213436398</v>
      </c>
      <c r="D40" s="18">
        <f t="shared" si="0"/>
        <v>351444396</v>
      </c>
      <c r="E40" s="17">
        <f>'E.2 SFAG'!C40</f>
        <v>23184810</v>
      </c>
      <c r="F40" s="18">
        <f>'E.2 SFAG'!D40</f>
        <v>13800799</v>
      </c>
      <c r="G40" s="20">
        <f t="shared" si="1"/>
        <v>314458787</v>
      </c>
      <c r="H40" s="38">
        <f>'C.1 Federal Expenditures'!AR40</f>
        <v>50397451</v>
      </c>
      <c r="I40" s="38">
        <f>'C.1 Federal Expenditures'!AS40</f>
        <v>0</v>
      </c>
      <c r="J40" s="38">
        <f>'C.1 Federal Expenditures'!AT40</f>
        <v>264061336</v>
      </c>
      <c r="L40" s="8"/>
    </row>
    <row r="41" spans="1:12" x14ac:dyDescent="0.35">
      <c r="A41" s="10" t="s">
        <v>38</v>
      </c>
      <c r="B41" s="28">
        <f>'C.1 Federal Expenditures'!B41</f>
        <v>165835476</v>
      </c>
      <c r="C41" s="28">
        <f>'C.1 Federal Expenditures'!F41</f>
        <v>33471886</v>
      </c>
      <c r="D41" s="18">
        <f t="shared" si="0"/>
        <v>199307362</v>
      </c>
      <c r="E41" s="17">
        <f>'E.2 SFAG'!C41</f>
        <v>0</v>
      </c>
      <c r="F41" s="18">
        <f>'E.2 SFAG'!D41</f>
        <v>0</v>
      </c>
      <c r="G41" s="20">
        <f t="shared" si="1"/>
        <v>199307362</v>
      </c>
      <c r="H41" s="38">
        <f>'C.1 Federal Expenditures'!AR41</f>
        <v>154104729</v>
      </c>
      <c r="I41" s="38">
        <f>'C.1 Federal Expenditures'!AS41</f>
        <v>0</v>
      </c>
      <c r="J41" s="38">
        <f>'C.1 Federal Expenditures'!AT41</f>
        <v>45202633</v>
      </c>
      <c r="L41" s="8"/>
    </row>
    <row r="42" spans="1:12" x14ac:dyDescent="0.35">
      <c r="A42" s="10" t="s">
        <v>39</v>
      </c>
      <c r="B42" s="28">
        <f>'C.1 Federal Expenditures'!B42</f>
        <v>717124957</v>
      </c>
      <c r="C42" s="28">
        <f>'C.1 Federal Expenditures'!F42</f>
        <v>496592872</v>
      </c>
      <c r="D42" s="18">
        <f t="shared" si="0"/>
        <v>1213717829</v>
      </c>
      <c r="E42" s="17">
        <f>'E.2 SFAG'!C42</f>
        <v>184150000</v>
      </c>
      <c r="F42" s="18">
        <f>'E.2 SFAG'!D42</f>
        <v>30977000</v>
      </c>
      <c r="G42" s="20">
        <f t="shared" si="1"/>
        <v>998590829</v>
      </c>
      <c r="H42" s="38">
        <f>'C.1 Federal Expenditures'!AR42</f>
        <v>499531524</v>
      </c>
      <c r="I42" s="38">
        <f>'C.1 Federal Expenditures'!AS42</f>
        <v>88074551</v>
      </c>
      <c r="J42" s="38">
        <f>'C.1 Federal Expenditures'!AT42</f>
        <v>410984754</v>
      </c>
      <c r="L42" s="8"/>
    </row>
    <row r="43" spans="1:12" x14ac:dyDescent="0.35">
      <c r="A43" s="10" t="s">
        <v>40</v>
      </c>
      <c r="B43" s="28">
        <f>'C.1 Federal Expenditures'!B43</f>
        <v>94708016</v>
      </c>
      <c r="C43" s="28">
        <f>'C.1 Federal Expenditures'!F43</f>
        <v>13640427</v>
      </c>
      <c r="D43" s="18">
        <f t="shared" si="0"/>
        <v>108348443</v>
      </c>
      <c r="E43" s="17">
        <f>'E.2 SFAG'!C43</f>
        <v>0</v>
      </c>
      <c r="F43" s="18">
        <f>'E.2 SFAG'!D43</f>
        <v>4334037</v>
      </c>
      <c r="G43" s="20">
        <f t="shared" si="1"/>
        <v>104014406</v>
      </c>
      <c r="H43" s="38">
        <f>'C.1 Federal Expenditures'!AR43</f>
        <v>78963423</v>
      </c>
      <c r="I43" s="38">
        <f>'C.1 Federal Expenditures'!AS43</f>
        <v>0</v>
      </c>
      <c r="J43" s="38">
        <f>'C.1 Federal Expenditures'!AT43</f>
        <v>25050983</v>
      </c>
      <c r="L43" s="8"/>
    </row>
    <row r="44" spans="1:12" x14ac:dyDescent="0.35">
      <c r="A44" s="10" t="s">
        <v>41</v>
      </c>
      <c r="B44" s="28">
        <f>'C.1 Federal Expenditures'!B44</f>
        <v>111507587</v>
      </c>
      <c r="C44" s="28">
        <f>'C.1 Federal Expenditures'!F44</f>
        <v>0</v>
      </c>
      <c r="D44" s="18">
        <f t="shared" si="0"/>
        <v>111507587</v>
      </c>
      <c r="E44" s="17">
        <f>'E.2 SFAG'!C44</f>
        <v>0</v>
      </c>
      <c r="F44" s="18">
        <f>'E.2 SFAG'!D44</f>
        <v>0</v>
      </c>
      <c r="G44" s="20">
        <f t="shared" si="1"/>
        <v>111507587</v>
      </c>
      <c r="H44" s="38">
        <f>'C.1 Federal Expenditures'!AR44</f>
        <v>111507587</v>
      </c>
      <c r="I44" s="38">
        <f>'C.1 Federal Expenditures'!AS44</f>
        <v>0</v>
      </c>
      <c r="J44" s="38">
        <f>'C.1 Federal Expenditures'!AT44</f>
        <v>0</v>
      </c>
      <c r="L44" s="8"/>
    </row>
    <row r="45" spans="1:12" x14ac:dyDescent="0.35">
      <c r="A45" s="10" t="s">
        <v>42</v>
      </c>
      <c r="B45" s="28">
        <f>'C.1 Federal Expenditures'!B45</f>
        <v>21207402</v>
      </c>
      <c r="C45" s="28">
        <f>'C.1 Federal Expenditures'!F45</f>
        <v>21984767</v>
      </c>
      <c r="D45" s="18">
        <f t="shared" si="0"/>
        <v>43192169</v>
      </c>
      <c r="E45" s="17">
        <f>'E.2 SFAG'!C45</f>
        <v>0</v>
      </c>
      <c r="F45" s="18">
        <f>'E.2 SFAG'!D45</f>
        <v>2120740</v>
      </c>
      <c r="G45" s="20">
        <f t="shared" si="1"/>
        <v>41071429</v>
      </c>
      <c r="H45" s="38">
        <f>'C.1 Federal Expenditures'!AR45</f>
        <v>18276538</v>
      </c>
      <c r="I45" s="38">
        <f>'C.1 Federal Expenditures'!AS45</f>
        <v>0</v>
      </c>
      <c r="J45" s="38">
        <f>'C.1 Federal Expenditures'!AT45</f>
        <v>22794891</v>
      </c>
      <c r="L45" s="8"/>
    </row>
    <row r="46" spans="1:12" x14ac:dyDescent="0.35">
      <c r="A46" s="10" t="s">
        <v>43</v>
      </c>
      <c r="B46" s="28">
        <f>'C.1 Federal Expenditures'!B46</f>
        <v>190891768</v>
      </c>
      <c r="C46" s="28">
        <f>'C.1 Federal Expenditures'!F46</f>
        <v>730280722</v>
      </c>
      <c r="D46" s="18">
        <f t="shared" si="0"/>
        <v>921172490</v>
      </c>
      <c r="E46" s="17">
        <f>'E.2 SFAG'!C46</f>
        <v>57000000</v>
      </c>
      <c r="F46" s="18">
        <f>'E.2 SFAG'!D46</f>
        <v>0</v>
      </c>
      <c r="G46" s="20">
        <f t="shared" si="1"/>
        <v>864172490</v>
      </c>
      <c r="H46" s="38">
        <f>'C.1 Federal Expenditures'!AR46</f>
        <v>74538617</v>
      </c>
      <c r="I46" s="38">
        <f>'C.1 Federal Expenditures'!AS46</f>
        <v>0</v>
      </c>
      <c r="J46" s="38">
        <f>'C.1 Federal Expenditures'!AT46</f>
        <v>789633873</v>
      </c>
      <c r="L46" s="8"/>
    </row>
    <row r="47" spans="1:12" x14ac:dyDescent="0.35">
      <c r="A47" s="10" t="s">
        <v>44</v>
      </c>
      <c r="B47" s="28">
        <f>'C.1 Federal Expenditures'!B47</f>
        <v>542387696</v>
      </c>
      <c r="C47" s="28">
        <f>'C.1 Federal Expenditures'!F47</f>
        <v>336779271</v>
      </c>
      <c r="D47" s="18">
        <f t="shared" si="0"/>
        <v>879166967</v>
      </c>
      <c r="E47" s="17">
        <f>'E.2 SFAG'!C47</f>
        <v>0</v>
      </c>
      <c r="F47" s="18">
        <f>'E.2 SFAG'!D47</f>
        <v>31668073</v>
      </c>
      <c r="G47" s="20">
        <f t="shared" si="1"/>
        <v>847498894</v>
      </c>
      <c r="H47" s="38">
        <f>'C.1 Federal Expenditures'!AR47</f>
        <v>566129434</v>
      </c>
      <c r="I47" s="38">
        <f>'C.1 Federal Expenditures'!AS47</f>
        <v>0</v>
      </c>
      <c r="J47" s="38">
        <f>'C.1 Federal Expenditures'!AT47</f>
        <v>281369460</v>
      </c>
      <c r="L47" s="8"/>
    </row>
    <row r="48" spans="1:12" x14ac:dyDescent="0.35">
      <c r="A48" s="10" t="s">
        <v>45</v>
      </c>
      <c r="B48" s="28">
        <f>'C.1 Federal Expenditures'!B48</f>
        <v>75355939</v>
      </c>
      <c r="C48" s="28">
        <f>'C.1 Federal Expenditures'!F48</f>
        <v>55870401</v>
      </c>
      <c r="D48" s="18">
        <f t="shared" si="0"/>
        <v>131226340</v>
      </c>
      <c r="E48" s="17">
        <f>'E.2 SFAG'!C48</f>
        <v>15071188</v>
      </c>
      <c r="F48" s="18">
        <f>'E.2 SFAG'!D48</f>
        <v>7535000</v>
      </c>
      <c r="G48" s="20">
        <f t="shared" si="1"/>
        <v>108620152</v>
      </c>
      <c r="H48" s="38">
        <f>'C.1 Federal Expenditures'!AR48</f>
        <v>49189798</v>
      </c>
      <c r="I48" s="38">
        <f>'C.1 Federal Expenditures'!AS48</f>
        <v>0</v>
      </c>
      <c r="J48" s="38">
        <f>'C.1 Federal Expenditures'!AT48</f>
        <v>59430354</v>
      </c>
      <c r="L48" s="8"/>
    </row>
    <row r="49" spans="1:12" x14ac:dyDescent="0.35">
      <c r="A49" s="10" t="s">
        <v>46</v>
      </c>
      <c r="B49" s="28">
        <f>'C.1 Federal Expenditures'!B49</f>
        <v>47196916</v>
      </c>
      <c r="C49" s="28">
        <f>'C.1 Federal Expenditures'!F49</f>
        <v>0</v>
      </c>
      <c r="D49" s="18">
        <f t="shared" si="0"/>
        <v>47196916</v>
      </c>
      <c r="E49" s="17">
        <f>'E.2 SFAG'!C49</f>
        <v>9224076</v>
      </c>
      <c r="F49" s="18">
        <f>'E.2 SFAG'!D49</f>
        <v>4719691</v>
      </c>
      <c r="G49" s="20">
        <f t="shared" si="1"/>
        <v>33253149</v>
      </c>
      <c r="H49" s="38">
        <f>'C.1 Federal Expenditures'!AR49</f>
        <v>33253149</v>
      </c>
      <c r="I49" s="38">
        <f>'C.1 Federal Expenditures'!AS49</f>
        <v>0</v>
      </c>
      <c r="J49" s="38">
        <f>'C.1 Federal Expenditures'!AT49</f>
        <v>0</v>
      </c>
      <c r="L49" s="8"/>
    </row>
    <row r="50" spans="1:12" x14ac:dyDescent="0.35">
      <c r="A50" s="10" t="s">
        <v>47</v>
      </c>
      <c r="B50" s="28">
        <f>'C.1 Federal Expenditures'!B50</f>
        <v>157762831</v>
      </c>
      <c r="C50" s="28">
        <f>'C.1 Federal Expenditures'!F50</f>
        <v>140268135</v>
      </c>
      <c r="D50" s="18">
        <f t="shared" si="0"/>
        <v>298030966</v>
      </c>
      <c r="E50" s="17">
        <f>'E.2 SFAG'!C50</f>
        <v>16607349</v>
      </c>
      <c r="F50" s="18">
        <f>'E.2 SFAG'!D50</f>
        <v>15776283</v>
      </c>
      <c r="G50" s="20">
        <f t="shared" si="1"/>
        <v>265647334</v>
      </c>
      <c r="H50" s="38">
        <f>'C.1 Federal Expenditures'!AR50</f>
        <v>132477149</v>
      </c>
      <c r="I50" s="38">
        <f>'C.1 Federal Expenditures'!AS50</f>
        <v>7366207</v>
      </c>
      <c r="J50" s="38">
        <f>'C.1 Federal Expenditures'!AT50</f>
        <v>125803978</v>
      </c>
      <c r="L50" s="8"/>
    </row>
    <row r="51" spans="1:12" x14ac:dyDescent="0.35">
      <c r="A51" s="10" t="s">
        <v>48</v>
      </c>
      <c r="B51" s="28">
        <f>'C.1 Federal Expenditures'!B51</f>
        <v>424135716</v>
      </c>
      <c r="C51" s="28">
        <f>'C.1 Federal Expenditures'!F51</f>
        <v>111917668</v>
      </c>
      <c r="D51" s="18">
        <f t="shared" si="0"/>
        <v>536053384</v>
      </c>
      <c r="E51" s="17">
        <f>'E.2 SFAG'!C51</f>
        <v>107705092</v>
      </c>
      <c r="F51" s="18">
        <f>'E.2 SFAG'!D51</f>
        <v>5675000</v>
      </c>
      <c r="G51" s="20">
        <f t="shared" si="1"/>
        <v>422673292</v>
      </c>
      <c r="H51" s="38">
        <f>'C.1 Federal Expenditures'!AR51</f>
        <v>291018363</v>
      </c>
      <c r="I51" s="38">
        <f>'C.1 Federal Expenditures'!AS51</f>
        <v>25809451</v>
      </c>
      <c r="J51" s="38">
        <f>'C.1 Federal Expenditures'!AT51</f>
        <v>105845478</v>
      </c>
      <c r="L51" s="8"/>
    </row>
    <row r="52" spans="1:12" x14ac:dyDescent="0.35">
      <c r="A52" s="10" t="s">
        <v>49</v>
      </c>
      <c r="B52" s="28">
        <f>'C.1 Federal Expenditures'!B52</f>
        <v>109812728</v>
      </c>
      <c r="C52" s="28">
        <f>'C.1 Federal Expenditures'!F52</f>
        <v>101714696</v>
      </c>
      <c r="D52" s="18">
        <f t="shared" si="0"/>
        <v>211527424</v>
      </c>
      <c r="E52" s="17">
        <f>'E.2 SFAG'!C52</f>
        <v>0</v>
      </c>
      <c r="F52" s="18">
        <f>'E.2 SFAG'!D52</f>
        <v>10981272</v>
      </c>
      <c r="G52" s="20">
        <f t="shared" si="1"/>
        <v>200546152</v>
      </c>
      <c r="H52" s="38">
        <f>'C.1 Federal Expenditures'!AR52</f>
        <v>99100995</v>
      </c>
      <c r="I52" s="38">
        <f>'C.1 Federal Expenditures'!AS52</f>
        <v>0</v>
      </c>
      <c r="J52" s="38">
        <f>'C.1 Federal Expenditures'!AT52</f>
        <v>101445157</v>
      </c>
      <c r="L52" s="8"/>
    </row>
    <row r="53" spans="1:12" x14ac:dyDescent="0.35">
      <c r="A53" s="10" t="s">
        <v>50</v>
      </c>
      <c r="B53" s="28">
        <f>'C.1 Federal Expenditures'!B53</f>
        <v>312845980</v>
      </c>
      <c r="C53" s="28">
        <f>'C.1 Federal Expenditures'!F53</f>
        <v>186527124</v>
      </c>
      <c r="D53" s="18">
        <f t="shared" si="0"/>
        <v>499373104</v>
      </c>
      <c r="E53" s="17">
        <f>'E.2 SFAG'!C53</f>
        <v>62569196</v>
      </c>
      <c r="F53" s="18">
        <f>'E.2 SFAG'!D53</f>
        <v>14653500</v>
      </c>
      <c r="G53" s="20">
        <f t="shared" si="1"/>
        <v>422150408</v>
      </c>
      <c r="H53" s="38">
        <f>'C.1 Federal Expenditures'!AR53</f>
        <v>217153785</v>
      </c>
      <c r="I53" s="38">
        <f>'C.1 Federal Expenditures'!AS53</f>
        <v>0</v>
      </c>
      <c r="J53" s="38">
        <f>'C.1 Federal Expenditures'!AT53</f>
        <v>204996623</v>
      </c>
      <c r="L53" s="8"/>
    </row>
    <row r="54" spans="1:12" x14ac:dyDescent="0.35">
      <c r="A54" s="10" t="s">
        <v>51</v>
      </c>
      <c r="B54" s="28">
        <f>'C.1 Federal Expenditures'!B54</f>
        <v>18428651</v>
      </c>
      <c r="C54" s="28">
        <f>'C.1 Federal Expenditures'!F54</f>
        <v>28633026</v>
      </c>
      <c r="D54" s="18">
        <f t="shared" si="0"/>
        <v>47061677</v>
      </c>
      <c r="E54" s="17">
        <f>'E.2 SFAG'!C54</f>
        <v>0</v>
      </c>
      <c r="F54" s="18">
        <f>'E.2 SFAG'!D54</f>
        <v>0</v>
      </c>
      <c r="G54" s="20">
        <f t="shared" si="1"/>
        <v>47061677</v>
      </c>
      <c r="H54" s="38">
        <f>'C.1 Federal Expenditures'!AR54</f>
        <v>19830985</v>
      </c>
      <c r="I54" s="38">
        <f>'C.1 Federal Expenditures'!AS54</f>
        <v>0</v>
      </c>
      <c r="J54" s="38">
        <f>'C.1 Federal Expenditures'!AT54</f>
        <v>27230692</v>
      </c>
      <c r="L54" s="8"/>
    </row>
  </sheetData>
  <pageMargins left="0.25" right="0.25" top="0.25" bottom="0.25" header="0.3" footer="0.3"/>
  <pageSetup scale="65"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2">
    <tabColor theme="7"/>
  </sheetPr>
  <dimension ref="A1:BE67"/>
  <sheetViews>
    <sheetView topLeftCell="A16" workbookViewId="0">
      <selection activeCell="G47" sqref="G47"/>
    </sheetView>
  </sheetViews>
  <sheetFormatPr defaultColWidth="9.1796875" defaultRowHeight="14.5" x14ac:dyDescent="0.35"/>
  <cols>
    <col min="1" max="1" width="21" style="34" customWidth="1"/>
    <col min="2" max="4" width="16.7265625" style="34" customWidth="1"/>
    <col min="5" max="5" width="18.7265625" style="34" customWidth="1"/>
    <col min="6" max="6" width="18.26953125" style="34" customWidth="1"/>
    <col min="7" max="7" width="16.1796875" style="34" customWidth="1"/>
    <col min="8" max="8" width="17.7265625" style="34" customWidth="1"/>
    <col min="9" max="11" width="15.453125" style="34" customWidth="1"/>
    <col min="12" max="12" width="14.26953125" style="34" customWidth="1"/>
    <col min="13" max="15" width="15.453125" style="34" customWidth="1"/>
    <col min="16" max="16" width="15.26953125" style="34" customWidth="1"/>
    <col min="17" max="17" width="15.453125" style="34" customWidth="1"/>
    <col min="18" max="18" width="17.26953125" style="34" customWidth="1"/>
    <col min="19" max="20" width="15.453125" style="34" customWidth="1"/>
    <col min="21" max="21" width="17.26953125" style="34" customWidth="1"/>
    <col min="22" max="22" width="16.81640625" style="34" customWidth="1"/>
    <col min="23" max="25" width="17.26953125" style="34" customWidth="1"/>
    <col min="26" max="26" width="15.26953125" style="34" customWidth="1"/>
    <col min="27" max="27" width="17.26953125" style="34" customWidth="1"/>
    <col min="28" max="31" width="15.453125" style="34" customWidth="1"/>
    <col min="32" max="32" width="17.26953125" style="34" customWidth="1"/>
    <col min="33" max="33" width="15.453125" style="34" customWidth="1"/>
    <col min="34" max="34" width="17.26953125" style="34" customWidth="1"/>
    <col min="35" max="35" width="15.453125" style="34" customWidth="1"/>
    <col min="36" max="36" width="14.26953125" style="34" customWidth="1"/>
    <col min="37" max="37" width="16.81640625" style="34" customWidth="1"/>
    <col min="38" max="38" width="15.26953125" style="34" customWidth="1"/>
    <col min="39" max="40" width="17.26953125" style="34" customWidth="1"/>
    <col min="41" max="41" width="16.81640625" style="34" customWidth="1"/>
    <col min="42" max="42" width="18" style="34" customWidth="1"/>
    <col min="43" max="43" width="17.26953125" style="34" customWidth="1"/>
    <col min="44" max="44" width="18.7265625" style="34" bestFit="1" customWidth="1"/>
    <col min="45" max="46" width="17.26953125" style="34" bestFit="1" customWidth="1"/>
    <col min="47" max="16384" width="9.1796875" style="34"/>
  </cols>
  <sheetData>
    <row r="1" spans="1:57" ht="15.75" customHeight="1" x14ac:dyDescent="0.35">
      <c r="A1" s="125" t="s">
        <v>293</v>
      </c>
      <c r="C1" s="110"/>
      <c r="D1" s="110"/>
      <c r="E1" s="110"/>
      <c r="F1" s="110"/>
      <c r="G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row>
    <row r="2" spans="1:57" ht="72" customHeight="1" x14ac:dyDescent="0.35">
      <c r="A2" s="55" t="s">
        <v>0</v>
      </c>
      <c r="B2" s="55" t="s">
        <v>310</v>
      </c>
      <c r="C2" s="55" t="s">
        <v>311</v>
      </c>
      <c r="D2" s="55" t="s">
        <v>312</v>
      </c>
      <c r="E2" s="55" t="s">
        <v>313</v>
      </c>
      <c r="F2" s="55" t="s">
        <v>314</v>
      </c>
      <c r="G2" s="55" t="s">
        <v>315</v>
      </c>
      <c r="H2" s="87" t="s">
        <v>316</v>
      </c>
      <c r="I2" s="87" t="s">
        <v>317</v>
      </c>
      <c r="J2" s="55" t="s">
        <v>318</v>
      </c>
      <c r="K2" s="87" t="s">
        <v>319</v>
      </c>
      <c r="L2" s="87" t="s">
        <v>320</v>
      </c>
      <c r="M2" s="87" t="s">
        <v>368</v>
      </c>
      <c r="N2" s="55" t="s">
        <v>322</v>
      </c>
      <c r="O2" s="87" t="s">
        <v>323</v>
      </c>
      <c r="P2" s="87" t="s">
        <v>324</v>
      </c>
      <c r="Q2" s="87" t="s">
        <v>369</v>
      </c>
      <c r="R2" s="55" t="s">
        <v>326</v>
      </c>
      <c r="S2" s="87" t="s">
        <v>327</v>
      </c>
      <c r="T2" s="87" t="s">
        <v>328</v>
      </c>
      <c r="U2" s="87" t="s">
        <v>329</v>
      </c>
      <c r="V2" s="55" t="s">
        <v>330</v>
      </c>
      <c r="W2" s="55" t="s">
        <v>331</v>
      </c>
      <c r="X2" s="87" t="s">
        <v>332</v>
      </c>
      <c r="Y2" s="87" t="s">
        <v>333</v>
      </c>
      <c r="Z2" s="55" t="s">
        <v>334</v>
      </c>
      <c r="AA2" s="55" t="s">
        <v>335</v>
      </c>
      <c r="AB2" s="55" t="s">
        <v>336</v>
      </c>
      <c r="AC2" s="55" t="s">
        <v>337</v>
      </c>
      <c r="AD2" s="55" t="s">
        <v>338</v>
      </c>
      <c r="AE2" s="55" t="s">
        <v>339</v>
      </c>
      <c r="AF2" s="55" t="s">
        <v>340</v>
      </c>
      <c r="AG2" s="55" t="s">
        <v>341</v>
      </c>
      <c r="AH2" s="55" t="s">
        <v>342</v>
      </c>
      <c r="AI2" s="87" t="s">
        <v>343</v>
      </c>
      <c r="AJ2" s="87" t="s">
        <v>344</v>
      </c>
      <c r="AK2" s="87" t="s">
        <v>345</v>
      </c>
      <c r="AL2" s="55" t="s">
        <v>346</v>
      </c>
      <c r="AM2" s="55" t="s">
        <v>347</v>
      </c>
      <c r="AN2" s="87" t="s">
        <v>348</v>
      </c>
      <c r="AO2" s="87" t="s">
        <v>349</v>
      </c>
      <c r="AP2" s="87" t="s">
        <v>350</v>
      </c>
      <c r="AQ2" s="55" t="s">
        <v>351</v>
      </c>
      <c r="AR2" s="55" t="s">
        <v>352</v>
      </c>
      <c r="AS2" s="55" t="s">
        <v>353</v>
      </c>
      <c r="AT2" s="55" t="s">
        <v>354</v>
      </c>
    </row>
    <row r="3" spans="1:57" x14ac:dyDescent="0.35">
      <c r="A3" s="51" t="s">
        <v>52</v>
      </c>
      <c r="B3" s="31">
        <f>'C.1 Federal Expenditures'!B3+'C.2 State Expenditures'!B3</f>
        <v>16833376759</v>
      </c>
      <c r="C3" s="31">
        <f>'C.1 Federal Expenditures'!C3+'C.2 State Expenditures'!C3</f>
        <v>1437249630</v>
      </c>
      <c r="D3" s="31">
        <f>'C.1 Federal Expenditures'!D3+'C.2 State Expenditures'!D3</f>
        <v>1130955451</v>
      </c>
      <c r="E3" s="31">
        <f>'C.1 Federal Expenditures'!E3+'C.2 State Expenditures'!E3</f>
        <v>13657171678</v>
      </c>
      <c r="F3" s="31">
        <f>'C.1 Federal Expenditures'!F3+'C.2 State Expenditures'!F3</f>
        <v>5788610480</v>
      </c>
      <c r="G3" s="31">
        <f>'C.1 Federal Expenditures'!G3+'C.2 State Expenditures'!G3</f>
        <v>7051079378</v>
      </c>
      <c r="H3" s="31">
        <f>'C.1 Federal Expenditures'!H3+'C.2 State Expenditures'!H3</f>
        <v>6507529331</v>
      </c>
      <c r="I3" s="31">
        <f>'C.1 Federal Expenditures'!I3+'C.2 State Expenditures'!I3</f>
        <v>543550047</v>
      </c>
      <c r="J3" s="31">
        <f>'C.1 Federal Expenditures'!J3+'C.2 State Expenditures'!J3</f>
        <v>640721591</v>
      </c>
      <c r="K3" s="31">
        <f>'C.1 Federal Expenditures'!K3+'C.2 State Expenditures'!K3</f>
        <v>330517214</v>
      </c>
      <c r="L3" s="31">
        <f>'C.1 Federal Expenditures'!L3+'C.2 State Expenditures'!L3</f>
        <v>25885126</v>
      </c>
      <c r="M3" s="31">
        <f>'C.1 Federal Expenditures'!M3+'C.2 State Expenditures'!M3</f>
        <v>284319251</v>
      </c>
      <c r="N3" s="31">
        <f>'C.1 Federal Expenditures'!N3+'C.2 State Expenditures'!N3</f>
        <v>651332884</v>
      </c>
      <c r="O3" s="31">
        <f>'C.1 Federal Expenditures'!O3+'C.2 State Expenditures'!O3</f>
        <v>512670073</v>
      </c>
      <c r="P3" s="31">
        <f>'C.1 Federal Expenditures'!P3+'C.2 State Expenditures'!P3</f>
        <v>64397878</v>
      </c>
      <c r="Q3" s="31">
        <f>'C.1 Federal Expenditures'!Q3+'C.2 State Expenditures'!Q3</f>
        <v>74264933</v>
      </c>
      <c r="R3" s="31">
        <f>'C.1 Federal Expenditures'!R3+'C.2 State Expenditures'!R3</f>
        <v>3049090793</v>
      </c>
      <c r="S3" s="31">
        <f>'C.1 Federal Expenditures'!S3+'C.2 State Expenditures'!S3</f>
        <v>121496996</v>
      </c>
      <c r="T3" s="31">
        <f>'C.1 Federal Expenditures'!T3+'C.2 State Expenditures'!T3</f>
        <v>1513636803</v>
      </c>
      <c r="U3" s="31">
        <f>'C.1 Federal Expenditures'!U3+'C.2 State Expenditures'!U3</f>
        <v>1413956994</v>
      </c>
      <c r="V3" s="31">
        <f>'C.1 Federal Expenditures'!V3+'C.2 State Expenditures'!V3</f>
        <v>373159184</v>
      </c>
      <c r="W3" s="31">
        <f>'C.1 Federal Expenditures'!W3+'C.2 State Expenditures'!W3</f>
        <v>6467634345</v>
      </c>
      <c r="X3" s="31">
        <f>'C.1 Federal Expenditures'!X3+'C.2 State Expenditures'!X3</f>
        <v>3789675910</v>
      </c>
      <c r="Y3" s="31">
        <f>'C.1 Federal Expenditures'!Y3+'C.2 State Expenditures'!Y3</f>
        <v>2677958435</v>
      </c>
      <c r="Z3" s="31">
        <f>'C.1 Federal Expenditures'!Z3+'C.2 State Expenditures'!Z3</f>
        <v>1608428</v>
      </c>
      <c r="AA3" s="31">
        <f>'C.1 Federal Expenditures'!AA3+'C.2 State Expenditures'!AA3</f>
        <v>2316714803</v>
      </c>
      <c r="AB3" s="31">
        <f>'C.1 Federal Expenditures'!AB3+'C.2 State Expenditures'!AB3</f>
        <v>515609224</v>
      </c>
      <c r="AC3" s="31">
        <f>'C.1 Federal Expenditures'!AC3+'C.2 State Expenditures'!AC3</f>
        <v>810563473</v>
      </c>
      <c r="AD3" s="31">
        <f>'C.1 Federal Expenditures'!AD3+'C.2 State Expenditures'!AD3</f>
        <v>394674149</v>
      </c>
      <c r="AE3" s="31">
        <f>'C.1 Federal Expenditures'!AE3+'C.2 State Expenditures'!AE3</f>
        <v>981848210</v>
      </c>
      <c r="AF3" s="31">
        <f>'C.1 Federal Expenditures'!AF3+'C.2 State Expenditures'!AF3</f>
        <v>234941890</v>
      </c>
      <c r="AG3" s="31">
        <f>'C.1 Federal Expenditures'!AG3+'C.2 State Expenditures'!AG3</f>
        <v>158451864</v>
      </c>
      <c r="AH3" s="31">
        <f>'C.1 Federal Expenditures'!AH3+'C.2 State Expenditures'!AH3</f>
        <v>1789009475</v>
      </c>
      <c r="AI3" s="31">
        <f>'C.1 Federal Expenditures'!AI3+'C.2 State Expenditures'!AI3</f>
        <v>839412014</v>
      </c>
      <c r="AJ3" s="31">
        <f>'C.1 Federal Expenditures'!AJ3+'C.2 State Expenditures'!AJ3</f>
        <v>26877656</v>
      </c>
      <c r="AK3" s="31">
        <f>'C.1 Federal Expenditures'!AK3+'C.2 State Expenditures'!AK3</f>
        <v>922719805</v>
      </c>
      <c r="AL3" s="31">
        <f>'C.1 Federal Expenditures'!AL3+'C.2 State Expenditures'!AL3</f>
        <v>141547698</v>
      </c>
      <c r="AM3" s="31">
        <f>'C.1 Federal Expenditures'!AM3+'C.2 State Expenditures'!AM3</f>
        <v>3166529626</v>
      </c>
      <c r="AN3" s="31">
        <f>'C.1 Federal Expenditures'!AN3+'C.2 State Expenditures'!AN3</f>
        <v>1906656403</v>
      </c>
      <c r="AO3" s="31">
        <f>'C.1 Federal Expenditures'!AO3+'C.2 State Expenditures'!AO3</f>
        <v>984796975</v>
      </c>
      <c r="AP3" s="31">
        <f>'C.1 Federal Expenditures'!AP3+'C.2 State Expenditures'!AP3</f>
        <v>275076248</v>
      </c>
      <c r="AQ3" s="31">
        <f>'C.1 Federal Expenditures'!AQ3+'C.2 State Expenditures'!AQ3</f>
        <v>239445576</v>
      </c>
      <c r="AR3" s="31">
        <f>'C.1 Federal Expenditures'!AR3+'C.2 State Expenditures'!AR3</f>
        <v>28983962591</v>
      </c>
      <c r="AS3" s="31">
        <f>'C.1 Federal Expenditures'!AS3</f>
        <v>890053757</v>
      </c>
      <c r="AT3" s="31">
        <f>'C.1 Federal Expenditures'!AT3</f>
        <v>5155607607</v>
      </c>
      <c r="AU3" s="179"/>
      <c r="AV3" s="12"/>
      <c r="AW3" s="12"/>
      <c r="AX3" s="12"/>
      <c r="AY3" s="12"/>
      <c r="AZ3" s="12"/>
      <c r="BA3" s="12"/>
      <c r="BB3" s="12"/>
      <c r="BC3" s="12"/>
      <c r="BD3" s="12"/>
      <c r="BE3" s="12"/>
    </row>
    <row r="4" spans="1:57" x14ac:dyDescent="0.35">
      <c r="A4" s="52" t="s">
        <v>1</v>
      </c>
      <c r="B4" s="31">
        <f>'C.1 Federal Expenditures'!B4+'C.2 State Expenditures'!B4</f>
        <v>104087027</v>
      </c>
      <c r="C4" s="31">
        <f>'C.1 Federal Expenditures'!C4+'C.2 State Expenditures'!C4</f>
        <v>18601453</v>
      </c>
      <c r="D4" s="31">
        <f>'C.1 Federal Expenditures'!D4+'C.2 State Expenditures'!D4</f>
        <v>9300725</v>
      </c>
      <c r="E4" s="31">
        <f>'C.1 Federal Expenditures'!E4+'C.2 State Expenditures'!E4</f>
        <v>65105089</v>
      </c>
      <c r="F4" s="31">
        <f>'C.1 Federal Expenditures'!F4+'C.2 State Expenditures'!F4</f>
        <v>112697101</v>
      </c>
      <c r="G4" s="31">
        <f>'C.1 Federal Expenditures'!G4+'C.2 State Expenditures'!G4</f>
        <v>16378450</v>
      </c>
      <c r="H4" s="31">
        <f>'C.1 Federal Expenditures'!H4+'C.2 State Expenditures'!H4</f>
        <v>16378450</v>
      </c>
      <c r="I4" s="31">
        <f>'C.1 Federal Expenditures'!I4+'C.2 State Expenditures'!I4</f>
        <v>0</v>
      </c>
      <c r="J4" s="31">
        <f>'C.1 Federal Expenditures'!J4+'C.2 State Expenditures'!J4</f>
        <v>8226120</v>
      </c>
      <c r="K4" s="31">
        <f>'C.1 Federal Expenditures'!K4+'C.2 State Expenditures'!K4</f>
        <v>0</v>
      </c>
      <c r="L4" s="31">
        <f>'C.1 Federal Expenditures'!L4+'C.2 State Expenditures'!L4</f>
        <v>0</v>
      </c>
      <c r="M4" s="31">
        <f>'C.1 Federal Expenditures'!M4+'C.2 State Expenditures'!M4</f>
        <v>8226120</v>
      </c>
      <c r="N4" s="31">
        <f>'C.1 Federal Expenditures'!N4+'C.2 State Expenditures'!N4</f>
        <v>0</v>
      </c>
      <c r="O4" s="31">
        <f>'C.1 Federal Expenditures'!O4+'C.2 State Expenditures'!O4</f>
        <v>0</v>
      </c>
      <c r="P4" s="31">
        <f>'C.1 Federal Expenditures'!P4+'C.2 State Expenditures'!P4</f>
        <v>0</v>
      </c>
      <c r="Q4" s="31">
        <f>'C.1 Federal Expenditures'!Q4+'C.2 State Expenditures'!Q4</f>
        <v>0</v>
      </c>
      <c r="R4" s="31">
        <f>'C.1 Federal Expenditures'!R4+'C.2 State Expenditures'!R4</f>
        <v>6875338</v>
      </c>
      <c r="S4" s="31">
        <f>'C.1 Federal Expenditures'!S4+'C.2 State Expenditures'!S4</f>
        <v>4566100</v>
      </c>
      <c r="T4" s="31">
        <f>'C.1 Federal Expenditures'!T4+'C.2 State Expenditures'!T4</f>
        <v>321183</v>
      </c>
      <c r="U4" s="31">
        <f>'C.1 Federal Expenditures'!U4+'C.2 State Expenditures'!U4</f>
        <v>1988055</v>
      </c>
      <c r="V4" s="31">
        <f>'C.1 Federal Expenditures'!V4+'C.2 State Expenditures'!V4</f>
        <v>2921972</v>
      </c>
      <c r="W4" s="31">
        <f>'C.1 Federal Expenditures'!W4+'C.2 State Expenditures'!W4</f>
        <v>16286794</v>
      </c>
      <c r="X4" s="31">
        <f>'C.1 Federal Expenditures'!X4+'C.2 State Expenditures'!X4</f>
        <v>5626837</v>
      </c>
      <c r="Y4" s="31">
        <f>'C.1 Federal Expenditures'!Y4+'C.2 State Expenditures'!Y4</f>
        <v>10659957</v>
      </c>
      <c r="Z4" s="31">
        <f>'C.1 Federal Expenditures'!Z4+'C.2 State Expenditures'!Z4</f>
        <v>0</v>
      </c>
      <c r="AA4" s="31">
        <f>'C.1 Federal Expenditures'!AA4+'C.2 State Expenditures'!AA4</f>
        <v>0</v>
      </c>
      <c r="AB4" s="31">
        <f>'C.1 Federal Expenditures'!AB4+'C.2 State Expenditures'!AB4</f>
        <v>0</v>
      </c>
      <c r="AC4" s="31">
        <f>'C.1 Federal Expenditures'!AC4+'C.2 State Expenditures'!AC4</f>
        <v>38054834</v>
      </c>
      <c r="AD4" s="31">
        <f>'C.1 Federal Expenditures'!AD4+'C.2 State Expenditures'!AD4</f>
        <v>674642</v>
      </c>
      <c r="AE4" s="31">
        <f>'C.1 Federal Expenditures'!AE4+'C.2 State Expenditures'!AE4</f>
        <v>2174189</v>
      </c>
      <c r="AF4" s="31">
        <f>'C.1 Federal Expenditures'!AF4+'C.2 State Expenditures'!AF4</f>
        <v>1449516</v>
      </c>
      <c r="AG4" s="31">
        <f>'C.1 Federal Expenditures'!AG4+'C.2 State Expenditures'!AG4</f>
        <v>3656160</v>
      </c>
      <c r="AH4" s="31">
        <f>'C.1 Federal Expenditures'!AH4+'C.2 State Expenditures'!AH4</f>
        <v>40009790</v>
      </c>
      <c r="AI4" s="31">
        <f>'C.1 Federal Expenditures'!AI4+'C.2 State Expenditures'!AI4</f>
        <v>4406359</v>
      </c>
      <c r="AJ4" s="31">
        <f>'C.1 Federal Expenditures'!AJ4+'C.2 State Expenditures'!AJ4</f>
        <v>0</v>
      </c>
      <c r="AK4" s="31">
        <f>'C.1 Federal Expenditures'!AK4+'C.2 State Expenditures'!AK4</f>
        <v>35603431</v>
      </c>
      <c r="AL4" s="31">
        <f>'C.1 Federal Expenditures'!AL4+'C.2 State Expenditures'!AL4</f>
        <v>2897566</v>
      </c>
      <c r="AM4" s="31">
        <f>'C.1 Federal Expenditures'!AM4+'C.2 State Expenditures'!AM4</f>
        <v>36808259</v>
      </c>
      <c r="AN4" s="31">
        <f>'C.1 Federal Expenditures'!AN4+'C.2 State Expenditures'!AN4</f>
        <v>23384072</v>
      </c>
      <c r="AO4" s="31">
        <f>'C.1 Federal Expenditures'!AO4+'C.2 State Expenditures'!AO4</f>
        <v>12436656</v>
      </c>
      <c r="AP4" s="31">
        <f>'C.1 Federal Expenditures'!AP4+'C.2 State Expenditures'!AP4</f>
        <v>987531</v>
      </c>
      <c r="AQ4" s="31">
        <f>'C.1 Federal Expenditures'!AQ4+'C.2 State Expenditures'!AQ4</f>
        <v>0</v>
      </c>
      <c r="AR4" s="31">
        <f>'C.1 Federal Expenditures'!AR4+'C.2 State Expenditures'!AR4</f>
        <v>176413630</v>
      </c>
      <c r="AS4" s="31">
        <f>'C.1 Federal Expenditures'!AS4</f>
        <v>5000000</v>
      </c>
      <c r="AT4" s="31">
        <f>'C.1 Federal Expenditures'!AT4</f>
        <v>96384652</v>
      </c>
      <c r="AU4" s="12"/>
      <c r="AV4" s="12"/>
      <c r="AW4" s="12"/>
      <c r="AX4" s="12"/>
      <c r="AY4" s="12"/>
      <c r="AZ4" s="12"/>
      <c r="BA4" s="12"/>
      <c r="BB4" s="12"/>
      <c r="BC4" s="12"/>
      <c r="BD4" s="12"/>
      <c r="BE4" s="12"/>
    </row>
    <row r="5" spans="1:57" x14ac:dyDescent="0.35">
      <c r="A5" s="52" t="s">
        <v>2</v>
      </c>
      <c r="B5" s="31">
        <f>'C.1 Federal Expenditures'!B5+'C.2 State Expenditures'!B5</f>
        <v>44397466</v>
      </c>
      <c r="C5" s="31">
        <f>'C.1 Federal Expenditures'!C5+'C.2 State Expenditures'!C5</f>
        <v>8879493</v>
      </c>
      <c r="D5" s="31">
        <f>'C.1 Federal Expenditures'!D5+'C.2 State Expenditures'!D5</f>
        <v>4439747</v>
      </c>
      <c r="E5" s="31">
        <f>'C.1 Federal Expenditures'!E5+'C.2 State Expenditures'!E5</f>
        <v>31078226</v>
      </c>
      <c r="F5" s="31">
        <f>'C.1 Federal Expenditures'!F5+'C.2 State Expenditures'!F5</f>
        <v>32360414</v>
      </c>
      <c r="G5" s="31">
        <f>'C.1 Federal Expenditures'!G5+'C.2 State Expenditures'!G5</f>
        <v>45589773</v>
      </c>
      <c r="H5" s="31">
        <f>'C.1 Federal Expenditures'!H5+'C.2 State Expenditures'!H5</f>
        <v>45589773</v>
      </c>
      <c r="I5" s="31">
        <f>'C.1 Federal Expenditures'!I5+'C.2 State Expenditures'!I5</f>
        <v>0</v>
      </c>
      <c r="J5" s="31">
        <f>'C.1 Federal Expenditures'!J5+'C.2 State Expenditures'!J5</f>
        <v>0</v>
      </c>
      <c r="K5" s="31">
        <f>'C.1 Federal Expenditures'!K5+'C.2 State Expenditures'!K5</f>
        <v>0</v>
      </c>
      <c r="L5" s="31">
        <f>'C.1 Federal Expenditures'!L5+'C.2 State Expenditures'!L5</f>
        <v>0</v>
      </c>
      <c r="M5" s="31">
        <f>'C.1 Federal Expenditures'!M5+'C.2 State Expenditures'!M5</f>
        <v>0</v>
      </c>
      <c r="N5" s="31">
        <f>'C.1 Federal Expenditures'!N5+'C.2 State Expenditures'!N5</f>
        <v>0</v>
      </c>
      <c r="O5" s="31">
        <f>'C.1 Federal Expenditures'!O5+'C.2 State Expenditures'!O5</f>
        <v>0</v>
      </c>
      <c r="P5" s="31">
        <f>'C.1 Federal Expenditures'!P5+'C.2 State Expenditures'!P5</f>
        <v>0</v>
      </c>
      <c r="Q5" s="31">
        <f>'C.1 Federal Expenditures'!Q5+'C.2 State Expenditures'!Q5</f>
        <v>0</v>
      </c>
      <c r="R5" s="31">
        <f>'C.1 Federal Expenditures'!R5+'C.2 State Expenditures'!R5</f>
        <v>12084729</v>
      </c>
      <c r="S5" s="31">
        <f>'C.1 Federal Expenditures'!S5+'C.2 State Expenditures'!S5</f>
        <v>0</v>
      </c>
      <c r="T5" s="31">
        <f>'C.1 Federal Expenditures'!T5+'C.2 State Expenditures'!T5</f>
        <v>3032719</v>
      </c>
      <c r="U5" s="31">
        <f>'C.1 Federal Expenditures'!U5+'C.2 State Expenditures'!U5</f>
        <v>9052010</v>
      </c>
      <c r="V5" s="31">
        <f>'C.1 Federal Expenditures'!V5+'C.2 State Expenditures'!V5</f>
        <v>215038</v>
      </c>
      <c r="W5" s="31">
        <f>'C.1 Federal Expenditures'!W5+'C.2 State Expenditures'!W5</f>
        <v>5088429</v>
      </c>
      <c r="X5" s="31">
        <f>'C.1 Federal Expenditures'!X5+'C.2 State Expenditures'!X5</f>
        <v>5088429</v>
      </c>
      <c r="Y5" s="31">
        <f>'C.1 Federal Expenditures'!Y5+'C.2 State Expenditures'!Y5</f>
        <v>0</v>
      </c>
      <c r="Z5" s="31">
        <f>'C.1 Federal Expenditures'!Z5+'C.2 State Expenditures'!Z5</f>
        <v>0</v>
      </c>
      <c r="AA5" s="31">
        <f>'C.1 Federal Expenditures'!AA5+'C.2 State Expenditures'!AA5</f>
        <v>0</v>
      </c>
      <c r="AB5" s="31">
        <f>'C.1 Federal Expenditures'!AB5+'C.2 State Expenditures'!AB5</f>
        <v>0</v>
      </c>
      <c r="AC5" s="31">
        <f>'C.1 Federal Expenditures'!AC5+'C.2 State Expenditures'!AC5</f>
        <v>325889</v>
      </c>
      <c r="AD5" s="31">
        <f>'C.1 Federal Expenditures'!AD5+'C.2 State Expenditures'!AD5</f>
        <v>1199</v>
      </c>
      <c r="AE5" s="31">
        <f>'C.1 Federal Expenditures'!AE5+'C.2 State Expenditures'!AE5</f>
        <v>8015105</v>
      </c>
      <c r="AF5" s="31">
        <f>'C.1 Federal Expenditures'!AF5+'C.2 State Expenditures'!AF5</f>
        <v>0</v>
      </c>
      <c r="AG5" s="31">
        <f>'C.1 Federal Expenditures'!AG5+'C.2 State Expenditures'!AG5</f>
        <v>0</v>
      </c>
      <c r="AH5" s="31">
        <f>'C.1 Federal Expenditures'!AH5+'C.2 State Expenditures'!AH5</f>
        <v>0</v>
      </c>
      <c r="AI5" s="31">
        <f>'C.1 Federal Expenditures'!AI5+'C.2 State Expenditures'!AI5</f>
        <v>0</v>
      </c>
      <c r="AJ5" s="31">
        <f>'C.1 Federal Expenditures'!AJ5+'C.2 State Expenditures'!AJ5</f>
        <v>0</v>
      </c>
      <c r="AK5" s="31">
        <f>'C.1 Federal Expenditures'!AK5+'C.2 State Expenditures'!AK5</f>
        <v>0</v>
      </c>
      <c r="AL5" s="31">
        <f>'C.1 Federal Expenditures'!AL5+'C.2 State Expenditures'!AL5</f>
        <v>0</v>
      </c>
      <c r="AM5" s="31">
        <f>'C.1 Federal Expenditures'!AM5+'C.2 State Expenditures'!AM5</f>
        <v>6904691</v>
      </c>
      <c r="AN5" s="31">
        <f>'C.1 Federal Expenditures'!AN5+'C.2 State Expenditures'!AN5</f>
        <v>6601243</v>
      </c>
      <c r="AO5" s="31">
        <f>'C.1 Federal Expenditures'!AO5+'C.2 State Expenditures'!AO5</f>
        <v>0</v>
      </c>
      <c r="AP5" s="31">
        <f>'C.1 Federal Expenditures'!AP5+'C.2 State Expenditures'!AP5</f>
        <v>303448</v>
      </c>
      <c r="AQ5" s="31">
        <f>'C.1 Federal Expenditures'!AQ5+'C.2 State Expenditures'!AQ5</f>
        <v>226946</v>
      </c>
      <c r="AR5" s="31">
        <f>'C.1 Federal Expenditures'!AR5+'C.2 State Expenditures'!AR5</f>
        <v>78451799</v>
      </c>
      <c r="AS5" s="31">
        <f>'C.1 Federal Expenditures'!AS5</f>
        <v>3822950</v>
      </c>
      <c r="AT5" s="31">
        <f>'C.1 Federal Expenditures'!AT5</f>
        <v>17832963</v>
      </c>
      <c r="AU5" s="12"/>
      <c r="AV5" s="12"/>
      <c r="AW5" s="12"/>
      <c r="AX5" s="12"/>
      <c r="AY5" s="12"/>
      <c r="AZ5" s="12"/>
      <c r="BA5" s="12"/>
      <c r="BB5" s="12"/>
      <c r="BC5" s="12"/>
      <c r="BD5" s="12"/>
      <c r="BE5" s="12"/>
    </row>
    <row r="6" spans="1:57" x14ac:dyDescent="0.35">
      <c r="A6" s="52" t="s">
        <v>3</v>
      </c>
      <c r="B6" s="31">
        <f>'C.1 Federal Expenditures'!B6+'C.2 State Expenditures'!B6</f>
        <v>223162288</v>
      </c>
      <c r="C6" s="31">
        <f>'C.1 Federal Expenditures'!C6+'C.2 State Expenditures'!C6</f>
        <v>0</v>
      </c>
      <c r="D6" s="31">
        <f>'C.1 Federal Expenditures'!D6+'C.2 State Expenditures'!D6</f>
        <v>19940731</v>
      </c>
      <c r="E6" s="31">
        <f>'C.1 Federal Expenditures'!E6+'C.2 State Expenditures'!E6</f>
        <v>179466582</v>
      </c>
      <c r="F6" s="31">
        <f>'C.1 Federal Expenditures'!F6+'C.2 State Expenditures'!F6</f>
        <v>43076910</v>
      </c>
      <c r="G6" s="31">
        <f>'C.1 Federal Expenditures'!G6+'C.2 State Expenditures'!G6</f>
        <v>45032987</v>
      </c>
      <c r="H6" s="31">
        <f>'C.1 Federal Expenditures'!H6+'C.2 State Expenditures'!H6</f>
        <v>17137201</v>
      </c>
      <c r="I6" s="31">
        <f>'C.1 Federal Expenditures'!I6+'C.2 State Expenditures'!I6</f>
        <v>27895786</v>
      </c>
      <c r="J6" s="31">
        <f>'C.1 Federal Expenditures'!J6+'C.2 State Expenditures'!J6</f>
        <v>13198512</v>
      </c>
      <c r="K6" s="31">
        <f>'C.1 Federal Expenditures'!K6+'C.2 State Expenditures'!K6</f>
        <v>13198512</v>
      </c>
      <c r="L6" s="31">
        <f>'C.1 Federal Expenditures'!L6+'C.2 State Expenditures'!L6</f>
        <v>0</v>
      </c>
      <c r="M6" s="31">
        <f>'C.1 Federal Expenditures'!M6+'C.2 State Expenditures'!M6</f>
        <v>0</v>
      </c>
      <c r="N6" s="31">
        <f>'C.1 Federal Expenditures'!N6+'C.2 State Expenditures'!N6</f>
        <v>0</v>
      </c>
      <c r="O6" s="31">
        <f>'C.1 Federal Expenditures'!O6+'C.2 State Expenditures'!O6</f>
        <v>0</v>
      </c>
      <c r="P6" s="31">
        <f>'C.1 Federal Expenditures'!P6+'C.2 State Expenditures'!P6</f>
        <v>0</v>
      </c>
      <c r="Q6" s="31">
        <f>'C.1 Federal Expenditures'!Q6+'C.2 State Expenditures'!Q6</f>
        <v>0</v>
      </c>
      <c r="R6" s="31">
        <f>'C.1 Federal Expenditures'!R6+'C.2 State Expenditures'!R6</f>
        <v>564997</v>
      </c>
      <c r="S6" s="31">
        <f>'C.1 Federal Expenditures'!S6+'C.2 State Expenditures'!S6</f>
        <v>0</v>
      </c>
      <c r="T6" s="31">
        <f>'C.1 Federal Expenditures'!T6+'C.2 State Expenditures'!T6</f>
        <v>271257</v>
      </c>
      <c r="U6" s="31">
        <f>'C.1 Federal Expenditures'!U6+'C.2 State Expenditures'!U6</f>
        <v>293740</v>
      </c>
      <c r="V6" s="31">
        <f>'C.1 Federal Expenditures'!V6+'C.2 State Expenditures'!V6</f>
        <v>7844434</v>
      </c>
      <c r="W6" s="31">
        <f>'C.1 Federal Expenditures'!W6+'C.2 State Expenditures'!W6</f>
        <v>0</v>
      </c>
      <c r="X6" s="31">
        <f>'C.1 Federal Expenditures'!X6+'C.2 State Expenditures'!X6</f>
        <v>0</v>
      </c>
      <c r="Y6" s="31">
        <f>'C.1 Federal Expenditures'!Y6+'C.2 State Expenditures'!Y6</f>
        <v>0</v>
      </c>
      <c r="Z6" s="31">
        <f>'C.1 Federal Expenditures'!Z6+'C.2 State Expenditures'!Z6</f>
        <v>0</v>
      </c>
      <c r="AA6" s="31">
        <f>'C.1 Federal Expenditures'!AA6+'C.2 State Expenditures'!AA6</f>
        <v>0</v>
      </c>
      <c r="AB6" s="31">
        <f>'C.1 Federal Expenditures'!AB6+'C.2 State Expenditures'!AB6</f>
        <v>0</v>
      </c>
      <c r="AC6" s="31">
        <f>'C.1 Federal Expenditures'!AC6+'C.2 State Expenditures'!AC6</f>
        <v>9179442</v>
      </c>
      <c r="AD6" s="31">
        <f>'C.1 Federal Expenditures'!AD6+'C.2 State Expenditures'!AD6</f>
        <v>6972015</v>
      </c>
      <c r="AE6" s="31">
        <f>'C.1 Federal Expenditures'!AE6+'C.2 State Expenditures'!AE6</f>
        <v>0</v>
      </c>
      <c r="AF6" s="31">
        <f>'C.1 Federal Expenditures'!AF6+'C.2 State Expenditures'!AF6</f>
        <v>0</v>
      </c>
      <c r="AG6" s="31">
        <f>'C.1 Federal Expenditures'!AG6+'C.2 State Expenditures'!AG6</f>
        <v>0</v>
      </c>
      <c r="AH6" s="31">
        <f>'C.1 Federal Expenditures'!AH6+'C.2 State Expenditures'!AH6</f>
        <v>225010765</v>
      </c>
      <c r="AI6" s="31">
        <f>'C.1 Federal Expenditures'!AI6+'C.2 State Expenditures'!AI6</f>
        <v>106013893</v>
      </c>
      <c r="AJ6" s="31">
        <f>'C.1 Federal Expenditures'!AJ6+'C.2 State Expenditures'!AJ6</f>
        <v>13930650</v>
      </c>
      <c r="AK6" s="31">
        <f>'C.1 Federal Expenditures'!AK6+'C.2 State Expenditures'!AK6</f>
        <v>105066222</v>
      </c>
      <c r="AL6" s="31">
        <f>'C.1 Federal Expenditures'!AL6+'C.2 State Expenditures'!AL6</f>
        <v>0</v>
      </c>
      <c r="AM6" s="31">
        <f>'C.1 Federal Expenditures'!AM6+'C.2 State Expenditures'!AM6</f>
        <v>27823294</v>
      </c>
      <c r="AN6" s="31">
        <f>'C.1 Federal Expenditures'!AN6+'C.2 State Expenditures'!AN6</f>
        <v>14505708</v>
      </c>
      <c r="AO6" s="31">
        <f>'C.1 Federal Expenditures'!AO6+'C.2 State Expenditures'!AO6</f>
        <v>8882797</v>
      </c>
      <c r="AP6" s="31">
        <f>'C.1 Federal Expenditures'!AP6+'C.2 State Expenditures'!AP6</f>
        <v>4434789</v>
      </c>
      <c r="AQ6" s="31">
        <f>'C.1 Federal Expenditures'!AQ6+'C.2 State Expenditures'!AQ6</f>
        <v>0</v>
      </c>
      <c r="AR6" s="31">
        <f>'C.1 Federal Expenditures'!AR6+'C.2 State Expenditures'!AR6</f>
        <v>335626446</v>
      </c>
      <c r="AS6" s="31">
        <f>'C.1 Federal Expenditures'!AS6</f>
        <v>0</v>
      </c>
      <c r="AT6" s="31">
        <f>'C.1 Federal Expenditures'!AT6</f>
        <v>38785649</v>
      </c>
      <c r="AU6" s="12"/>
      <c r="AV6" s="12"/>
      <c r="AW6" s="12"/>
      <c r="AX6" s="12"/>
      <c r="AY6" s="12"/>
      <c r="AZ6" s="12"/>
      <c r="BA6" s="12"/>
      <c r="BB6" s="12"/>
      <c r="BC6" s="12"/>
      <c r="BD6" s="12"/>
      <c r="BE6" s="12"/>
    </row>
    <row r="7" spans="1:57" x14ac:dyDescent="0.35">
      <c r="A7" s="52" t="s">
        <v>4</v>
      </c>
      <c r="B7" s="31">
        <f>'C.1 Federal Expenditures'!B7+'C.2 State Expenditures'!B7</f>
        <v>63281803</v>
      </c>
      <c r="C7" s="31">
        <f>'C.1 Federal Expenditures'!C7+'C.2 State Expenditures'!C7</f>
        <v>0</v>
      </c>
      <c r="D7" s="31">
        <f>'C.1 Federal Expenditures'!D7+'C.2 State Expenditures'!D7</f>
        <v>0</v>
      </c>
      <c r="E7" s="31">
        <f>'C.1 Federal Expenditures'!E7+'C.2 State Expenditures'!E7</f>
        <v>56545640</v>
      </c>
      <c r="F7" s="31">
        <f>'C.1 Federal Expenditures'!F7+'C.2 State Expenditures'!F7</f>
        <v>90163166</v>
      </c>
      <c r="G7" s="31">
        <f>'C.1 Federal Expenditures'!G7+'C.2 State Expenditures'!G7</f>
        <v>4256954</v>
      </c>
      <c r="H7" s="31">
        <f>'C.1 Federal Expenditures'!H7+'C.2 State Expenditures'!H7</f>
        <v>4256954</v>
      </c>
      <c r="I7" s="31">
        <f>'C.1 Federal Expenditures'!I7+'C.2 State Expenditures'!I7</f>
        <v>0</v>
      </c>
      <c r="J7" s="31">
        <f>'C.1 Federal Expenditures'!J7+'C.2 State Expenditures'!J7</f>
        <v>0</v>
      </c>
      <c r="K7" s="31">
        <f>'C.1 Federal Expenditures'!K7+'C.2 State Expenditures'!K7</f>
        <v>0</v>
      </c>
      <c r="L7" s="31">
        <f>'C.1 Federal Expenditures'!L7+'C.2 State Expenditures'!L7</f>
        <v>0</v>
      </c>
      <c r="M7" s="31">
        <f>'C.1 Federal Expenditures'!M7+'C.2 State Expenditures'!M7</f>
        <v>0</v>
      </c>
      <c r="N7" s="31">
        <f>'C.1 Federal Expenditures'!N7+'C.2 State Expenditures'!N7</f>
        <v>5902112</v>
      </c>
      <c r="O7" s="31">
        <f>'C.1 Federal Expenditures'!O7+'C.2 State Expenditures'!O7</f>
        <v>0</v>
      </c>
      <c r="P7" s="31">
        <f>'C.1 Federal Expenditures'!P7+'C.2 State Expenditures'!P7</f>
        <v>0</v>
      </c>
      <c r="Q7" s="31">
        <f>'C.1 Federal Expenditures'!Q7+'C.2 State Expenditures'!Q7</f>
        <v>5902112</v>
      </c>
      <c r="R7" s="31">
        <f>'C.1 Federal Expenditures'!R7+'C.2 State Expenditures'!R7</f>
        <v>12439267</v>
      </c>
      <c r="S7" s="31">
        <f>'C.1 Federal Expenditures'!S7+'C.2 State Expenditures'!S7</f>
        <v>18400</v>
      </c>
      <c r="T7" s="31">
        <f>'C.1 Federal Expenditures'!T7+'C.2 State Expenditures'!T7</f>
        <v>4403236</v>
      </c>
      <c r="U7" s="31">
        <f>'C.1 Federal Expenditures'!U7+'C.2 State Expenditures'!U7</f>
        <v>8017631</v>
      </c>
      <c r="V7" s="31">
        <f>'C.1 Federal Expenditures'!V7+'C.2 State Expenditures'!V7</f>
        <v>883579</v>
      </c>
      <c r="W7" s="31">
        <f>'C.1 Federal Expenditures'!W7+'C.2 State Expenditures'!W7</f>
        <v>34540093</v>
      </c>
      <c r="X7" s="31">
        <f>'C.1 Federal Expenditures'!X7+'C.2 State Expenditures'!X7</f>
        <v>7798126</v>
      </c>
      <c r="Y7" s="31">
        <f>'C.1 Federal Expenditures'!Y7+'C.2 State Expenditures'!Y7</f>
        <v>26741967</v>
      </c>
      <c r="Z7" s="31">
        <f>'C.1 Federal Expenditures'!Z7+'C.2 State Expenditures'!Z7</f>
        <v>0</v>
      </c>
      <c r="AA7" s="31">
        <f>'C.1 Federal Expenditures'!AA7+'C.2 State Expenditures'!AA7</f>
        <v>0</v>
      </c>
      <c r="AB7" s="31">
        <f>'C.1 Federal Expenditures'!AB7+'C.2 State Expenditures'!AB7</f>
        <v>0</v>
      </c>
      <c r="AC7" s="31">
        <f>'C.1 Federal Expenditures'!AC7+'C.2 State Expenditures'!AC7</f>
        <v>0</v>
      </c>
      <c r="AD7" s="31">
        <f>'C.1 Federal Expenditures'!AD7+'C.2 State Expenditures'!AD7</f>
        <v>0</v>
      </c>
      <c r="AE7" s="31">
        <f>'C.1 Federal Expenditures'!AE7+'C.2 State Expenditures'!AE7</f>
        <v>1563613</v>
      </c>
      <c r="AF7" s="31">
        <f>'C.1 Federal Expenditures'!AF7+'C.2 State Expenditures'!AF7</f>
        <v>2383684</v>
      </c>
      <c r="AG7" s="31">
        <f>'C.1 Federal Expenditures'!AG7+'C.2 State Expenditures'!AG7</f>
        <v>6213879</v>
      </c>
      <c r="AH7" s="31">
        <f>'C.1 Federal Expenditures'!AH7+'C.2 State Expenditures'!AH7</f>
        <v>913373</v>
      </c>
      <c r="AI7" s="31">
        <f>'C.1 Federal Expenditures'!AI7+'C.2 State Expenditures'!AI7</f>
        <v>913373</v>
      </c>
      <c r="AJ7" s="31">
        <f>'C.1 Federal Expenditures'!AJ7+'C.2 State Expenditures'!AJ7</f>
        <v>0</v>
      </c>
      <c r="AK7" s="31">
        <f>'C.1 Federal Expenditures'!AK7+'C.2 State Expenditures'!AK7</f>
        <v>0</v>
      </c>
      <c r="AL7" s="31">
        <f>'C.1 Federal Expenditures'!AL7+'C.2 State Expenditures'!AL7</f>
        <v>0</v>
      </c>
      <c r="AM7" s="31">
        <f>'C.1 Federal Expenditures'!AM7+'C.2 State Expenditures'!AM7</f>
        <v>15032258</v>
      </c>
      <c r="AN7" s="31">
        <f>'C.1 Federal Expenditures'!AN7+'C.2 State Expenditures'!AN7</f>
        <v>12503533</v>
      </c>
      <c r="AO7" s="31">
        <f>'C.1 Federal Expenditures'!AO7+'C.2 State Expenditures'!AO7</f>
        <v>48071</v>
      </c>
      <c r="AP7" s="31">
        <f>'C.1 Federal Expenditures'!AP7+'C.2 State Expenditures'!AP7</f>
        <v>2480654</v>
      </c>
      <c r="AQ7" s="31">
        <f>'C.1 Federal Expenditures'!AQ7+'C.2 State Expenditures'!AQ7</f>
        <v>0</v>
      </c>
      <c r="AR7" s="31">
        <f>'C.1 Federal Expenditures'!AR7+'C.2 State Expenditures'!AR7</f>
        <v>84128812</v>
      </c>
      <c r="AS7" s="31">
        <f>'C.1 Federal Expenditures'!AS7</f>
        <v>42772442</v>
      </c>
      <c r="AT7" s="31">
        <f>'C.1 Federal Expenditures'!AT7</f>
        <v>56405819</v>
      </c>
      <c r="AU7" s="12"/>
      <c r="AV7" s="12"/>
      <c r="AW7" s="12"/>
      <c r="AX7" s="12"/>
      <c r="AY7" s="12"/>
      <c r="AZ7" s="12"/>
      <c r="BA7" s="12"/>
      <c r="BB7" s="12"/>
      <c r="BC7" s="12"/>
      <c r="BD7" s="12"/>
      <c r="BE7" s="12"/>
    </row>
    <row r="8" spans="1:57" x14ac:dyDescent="0.35">
      <c r="A8" s="52" t="s">
        <v>5</v>
      </c>
      <c r="B8" s="31">
        <f>'C.1 Federal Expenditures'!B8+'C.2 State Expenditures'!B8</f>
        <v>3634299375</v>
      </c>
      <c r="C8" s="31">
        <f>'C.1 Federal Expenditures'!C8+'C.2 State Expenditures'!C8</f>
        <v>0</v>
      </c>
      <c r="D8" s="31">
        <f>'C.1 Federal Expenditures'!D8+'C.2 State Expenditures'!D8</f>
        <v>357805368</v>
      </c>
      <c r="E8" s="31">
        <f>'C.1 Federal Expenditures'!E8+'C.2 State Expenditures'!E8</f>
        <v>3276494007</v>
      </c>
      <c r="F8" s="31">
        <f>'C.1 Federal Expenditures'!F8+'C.2 State Expenditures'!F8</f>
        <v>259283431</v>
      </c>
      <c r="G8" s="31">
        <f>'C.1 Federal Expenditures'!G8+'C.2 State Expenditures'!G8</f>
        <v>2598201497</v>
      </c>
      <c r="H8" s="31">
        <f>'C.1 Federal Expenditures'!H8+'C.2 State Expenditures'!H8</f>
        <v>2464566756</v>
      </c>
      <c r="I8" s="31">
        <f>'C.1 Federal Expenditures'!I8+'C.2 State Expenditures'!I8</f>
        <v>133634741</v>
      </c>
      <c r="J8" s="31">
        <f>'C.1 Federal Expenditures'!J8+'C.2 State Expenditures'!J8</f>
        <v>261118737</v>
      </c>
      <c r="K8" s="31">
        <f>'C.1 Federal Expenditures'!K8+'C.2 State Expenditures'!K8</f>
        <v>0</v>
      </c>
      <c r="L8" s="31">
        <f>'C.1 Federal Expenditures'!L8+'C.2 State Expenditures'!L8</f>
        <v>0</v>
      </c>
      <c r="M8" s="31">
        <f>'C.1 Federal Expenditures'!M8+'C.2 State Expenditures'!M8</f>
        <v>261118737</v>
      </c>
      <c r="N8" s="31">
        <f>'C.1 Federal Expenditures'!N8+'C.2 State Expenditures'!N8</f>
        <v>0</v>
      </c>
      <c r="O8" s="31">
        <f>'C.1 Federal Expenditures'!O8+'C.2 State Expenditures'!O8</f>
        <v>0</v>
      </c>
      <c r="P8" s="31">
        <f>'C.1 Federal Expenditures'!P8+'C.2 State Expenditures'!P8</f>
        <v>0</v>
      </c>
      <c r="Q8" s="31">
        <f>'C.1 Federal Expenditures'!Q8+'C.2 State Expenditures'!Q8</f>
        <v>0</v>
      </c>
      <c r="R8" s="31">
        <f>'C.1 Federal Expenditures'!R8+'C.2 State Expenditures'!R8</f>
        <v>1574496907</v>
      </c>
      <c r="S8" s="31">
        <f>'C.1 Federal Expenditures'!S8+'C.2 State Expenditures'!S8</f>
        <v>22329719</v>
      </c>
      <c r="T8" s="31">
        <f>'C.1 Federal Expenditures'!T8+'C.2 State Expenditures'!T8</f>
        <v>986685855</v>
      </c>
      <c r="U8" s="31">
        <f>'C.1 Federal Expenditures'!U8+'C.2 State Expenditures'!U8</f>
        <v>565481333</v>
      </c>
      <c r="V8" s="31">
        <f>'C.1 Federal Expenditures'!V8+'C.2 State Expenditures'!V8</f>
        <v>170441116</v>
      </c>
      <c r="W8" s="31">
        <f>'C.1 Federal Expenditures'!W8+'C.2 State Expenditures'!W8</f>
        <v>762974639</v>
      </c>
      <c r="X8" s="31">
        <f>'C.1 Federal Expenditures'!X8+'C.2 State Expenditures'!X8</f>
        <v>762873766</v>
      </c>
      <c r="Y8" s="31">
        <f>'C.1 Federal Expenditures'!Y8+'C.2 State Expenditures'!Y8</f>
        <v>100873</v>
      </c>
      <c r="Z8" s="31">
        <f>'C.1 Federal Expenditures'!Z8+'C.2 State Expenditures'!Z8</f>
        <v>4400</v>
      </c>
      <c r="AA8" s="31">
        <f>'C.1 Federal Expenditures'!AA8+'C.2 State Expenditures'!AA8</f>
        <v>0</v>
      </c>
      <c r="AB8" s="31">
        <f>'C.1 Federal Expenditures'!AB8+'C.2 State Expenditures'!AB8</f>
        <v>0</v>
      </c>
      <c r="AC8" s="31">
        <f>'C.1 Federal Expenditures'!AC8+'C.2 State Expenditures'!AC8</f>
        <v>585746</v>
      </c>
      <c r="AD8" s="31">
        <f>'C.1 Federal Expenditures'!AD8+'C.2 State Expenditures'!AD8</f>
        <v>131773238</v>
      </c>
      <c r="AE8" s="31">
        <f>'C.1 Federal Expenditures'!AE8+'C.2 State Expenditures'!AE8</f>
        <v>666076</v>
      </c>
      <c r="AF8" s="31">
        <f>'C.1 Federal Expenditures'!AF8+'C.2 State Expenditures'!AF8</f>
        <v>31757709</v>
      </c>
      <c r="AG8" s="31">
        <f>'C.1 Federal Expenditures'!AG8+'C.2 State Expenditures'!AG8</f>
        <v>1845608</v>
      </c>
      <c r="AH8" s="31">
        <f>'C.1 Federal Expenditures'!AH8+'C.2 State Expenditures'!AH8</f>
        <v>62141</v>
      </c>
      <c r="AI8" s="31">
        <f>'C.1 Federal Expenditures'!AI8+'C.2 State Expenditures'!AI8</f>
        <v>62141</v>
      </c>
      <c r="AJ8" s="31">
        <f>'C.1 Federal Expenditures'!AJ8+'C.2 State Expenditures'!AJ8</f>
        <v>0</v>
      </c>
      <c r="AK8" s="31">
        <f>'C.1 Federal Expenditures'!AK8+'C.2 State Expenditures'!AK8</f>
        <v>0</v>
      </c>
      <c r="AL8" s="31">
        <f>'C.1 Federal Expenditures'!AL8+'C.2 State Expenditures'!AL8</f>
        <v>29952490</v>
      </c>
      <c r="AM8" s="31">
        <f>'C.1 Federal Expenditures'!AM8+'C.2 State Expenditures'!AM8</f>
        <v>781148770</v>
      </c>
      <c r="AN8" s="31">
        <f>'C.1 Federal Expenditures'!AN8+'C.2 State Expenditures'!AN8</f>
        <v>462731591</v>
      </c>
      <c r="AO8" s="31">
        <f>'C.1 Federal Expenditures'!AO8+'C.2 State Expenditures'!AO8</f>
        <v>231255308</v>
      </c>
      <c r="AP8" s="31">
        <f>'C.1 Federal Expenditures'!AP8+'C.2 State Expenditures'!AP8</f>
        <v>87161871</v>
      </c>
      <c r="AQ8" s="31">
        <f>'C.1 Federal Expenditures'!AQ8+'C.2 State Expenditures'!AQ8</f>
        <v>208349</v>
      </c>
      <c r="AR8" s="31">
        <f>'C.1 Federal Expenditures'!AR8+'C.2 State Expenditures'!AR8</f>
        <v>6345237423</v>
      </c>
      <c r="AS8" s="31">
        <f>'C.1 Federal Expenditures'!AS8</f>
        <v>100860421</v>
      </c>
      <c r="AT8" s="31">
        <f>'C.1 Federal Expenditures'!AT8</f>
        <v>0</v>
      </c>
      <c r="AU8" s="12"/>
      <c r="AV8" s="12"/>
      <c r="AW8" s="12"/>
      <c r="AX8" s="12"/>
      <c r="AY8" s="12"/>
      <c r="AZ8" s="12"/>
      <c r="BA8" s="12"/>
      <c r="BB8" s="12"/>
      <c r="BC8" s="12"/>
      <c r="BD8" s="12"/>
      <c r="BE8" s="12"/>
    </row>
    <row r="9" spans="1:57" x14ac:dyDescent="0.35">
      <c r="A9" s="52" t="s">
        <v>6</v>
      </c>
      <c r="B9" s="31">
        <f>'C.1 Federal Expenditures'!B9+'C.2 State Expenditures'!B9</f>
        <v>151762363</v>
      </c>
      <c r="C9" s="31">
        <f>'C.1 Federal Expenditures'!C9+'C.2 State Expenditures'!C9</f>
        <v>4147001</v>
      </c>
      <c r="D9" s="31">
        <f>'C.1 Federal Expenditures'!D9+'C.2 State Expenditures'!D9</f>
        <v>1426107</v>
      </c>
      <c r="E9" s="31">
        <f>'C.1 Federal Expenditures'!E9+'C.2 State Expenditures'!E9</f>
        <v>130034595</v>
      </c>
      <c r="F9" s="31">
        <f>'C.1 Federal Expenditures'!F9+'C.2 State Expenditures'!F9</f>
        <v>103136387</v>
      </c>
      <c r="G9" s="31">
        <f>'C.1 Federal Expenditures'!G9+'C.2 State Expenditures'!G9</f>
        <v>80602214</v>
      </c>
      <c r="H9" s="31">
        <f>'C.1 Federal Expenditures'!H9+'C.2 State Expenditures'!H9</f>
        <v>80602214</v>
      </c>
      <c r="I9" s="31">
        <f>'C.1 Federal Expenditures'!I9+'C.2 State Expenditures'!I9</f>
        <v>0</v>
      </c>
      <c r="J9" s="31">
        <f>'C.1 Federal Expenditures'!J9+'C.2 State Expenditures'!J9</f>
        <v>0</v>
      </c>
      <c r="K9" s="31">
        <f>'C.1 Federal Expenditures'!K9+'C.2 State Expenditures'!K9</f>
        <v>0</v>
      </c>
      <c r="L9" s="31">
        <f>'C.1 Federal Expenditures'!L9+'C.2 State Expenditures'!L9</f>
        <v>0</v>
      </c>
      <c r="M9" s="31">
        <f>'C.1 Federal Expenditures'!M9+'C.2 State Expenditures'!M9</f>
        <v>0</v>
      </c>
      <c r="N9" s="31">
        <f>'C.1 Federal Expenditures'!N9+'C.2 State Expenditures'!N9</f>
        <v>0</v>
      </c>
      <c r="O9" s="31">
        <f>'C.1 Federal Expenditures'!O9+'C.2 State Expenditures'!O9</f>
        <v>0</v>
      </c>
      <c r="P9" s="31">
        <f>'C.1 Federal Expenditures'!P9+'C.2 State Expenditures'!P9</f>
        <v>0</v>
      </c>
      <c r="Q9" s="31">
        <f>'C.1 Federal Expenditures'!Q9+'C.2 State Expenditures'!Q9</f>
        <v>0</v>
      </c>
      <c r="R9" s="31">
        <f>'C.1 Federal Expenditures'!R9+'C.2 State Expenditures'!R9</f>
        <v>8472727</v>
      </c>
      <c r="S9" s="31">
        <f>'C.1 Federal Expenditures'!S9+'C.2 State Expenditures'!S9</f>
        <v>3074352</v>
      </c>
      <c r="T9" s="31">
        <f>'C.1 Federal Expenditures'!T9+'C.2 State Expenditures'!T9</f>
        <v>2244288</v>
      </c>
      <c r="U9" s="31">
        <f>'C.1 Federal Expenditures'!U9+'C.2 State Expenditures'!U9</f>
        <v>3154087</v>
      </c>
      <c r="V9" s="31">
        <f>'C.1 Federal Expenditures'!V9+'C.2 State Expenditures'!V9</f>
        <v>7282132</v>
      </c>
      <c r="W9" s="31">
        <f>'C.1 Federal Expenditures'!W9+'C.2 State Expenditures'!W9</f>
        <v>102288378</v>
      </c>
      <c r="X9" s="31">
        <f>'C.1 Federal Expenditures'!X9+'C.2 State Expenditures'!X9</f>
        <v>11090619</v>
      </c>
      <c r="Y9" s="31">
        <f>'C.1 Federal Expenditures'!Y9+'C.2 State Expenditures'!Y9</f>
        <v>91197759</v>
      </c>
      <c r="Z9" s="31">
        <f>'C.1 Federal Expenditures'!Z9+'C.2 State Expenditures'!Z9</f>
        <v>38392</v>
      </c>
      <c r="AA9" s="31">
        <f>'C.1 Federal Expenditures'!AA9+'C.2 State Expenditures'!AA9</f>
        <v>72077347</v>
      </c>
      <c r="AB9" s="31">
        <f>'C.1 Federal Expenditures'!AB9+'C.2 State Expenditures'!AB9</f>
        <v>0</v>
      </c>
      <c r="AC9" s="31">
        <f>'C.1 Federal Expenditures'!AC9+'C.2 State Expenditures'!AC9</f>
        <v>21549410</v>
      </c>
      <c r="AD9" s="31">
        <f>'C.1 Federal Expenditures'!AD9+'C.2 State Expenditures'!AD9</f>
        <v>2817438</v>
      </c>
      <c r="AE9" s="31">
        <f>'C.1 Federal Expenditures'!AE9+'C.2 State Expenditures'!AE9</f>
        <v>995131</v>
      </c>
      <c r="AF9" s="31">
        <f>'C.1 Federal Expenditures'!AF9+'C.2 State Expenditures'!AF9</f>
        <v>513793</v>
      </c>
      <c r="AG9" s="31">
        <f>'C.1 Federal Expenditures'!AG9+'C.2 State Expenditures'!AG9</f>
        <v>646661</v>
      </c>
      <c r="AH9" s="31">
        <f>'C.1 Federal Expenditures'!AH9+'C.2 State Expenditures'!AH9</f>
        <v>53148079</v>
      </c>
      <c r="AI9" s="31">
        <f>'C.1 Federal Expenditures'!AI9+'C.2 State Expenditures'!AI9</f>
        <v>30569193</v>
      </c>
      <c r="AJ9" s="31">
        <f>'C.1 Federal Expenditures'!AJ9+'C.2 State Expenditures'!AJ9</f>
        <v>21214</v>
      </c>
      <c r="AK9" s="31">
        <f>'C.1 Federal Expenditures'!AK9+'C.2 State Expenditures'!AK9</f>
        <v>22557672</v>
      </c>
      <c r="AL9" s="31">
        <f>'C.1 Federal Expenditures'!AL9+'C.2 State Expenditures'!AL9</f>
        <v>9730341</v>
      </c>
      <c r="AM9" s="31">
        <f>'C.1 Federal Expenditures'!AM9+'C.2 State Expenditures'!AM9</f>
        <v>86222343</v>
      </c>
      <c r="AN9" s="31">
        <f>'C.1 Federal Expenditures'!AN9+'C.2 State Expenditures'!AN9</f>
        <v>20498278</v>
      </c>
      <c r="AO9" s="31">
        <f>'C.1 Federal Expenditures'!AO9+'C.2 State Expenditures'!AO9</f>
        <v>34492705</v>
      </c>
      <c r="AP9" s="31">
        <f>'C.1 Federal Expenditures'!AP9+'C.2 State Expenditures'!AP9</f>
        <v>31231360</v>
      </c>
      <c r="AQ9" s="31">
        <f>'C.1 Federal Expenditures'!AQ9+'C.2 State Expenditures'!AQ9</f>
        <v>0</v>
      </c>
      <c r="AR9" s="31">
        <f>'C.1 Federal Expenditures'!AR9+'C.2 State Expenditures'!AR9</f>
        <v>446384386</v>
      </c>
      <c r="AS9" s="31">
        <f>'C.1 Federal Expenditures'!AS9</f>
        <v>0</v>
      </c>
      <c r="AT9" s="31">
        <f>'C.1 Federal Expenditures'!AT9</f>
        <v>87485550</v>
      </c>
      <c r="AU9" s="12"/>
      <c r="AV9" s="12"/>
      <c r="AW9" s="12"/>
      <c r="AX9" s="12"/>
      <c r="AY9" s="12"/>
      <c r="AZ9" s="12"/>
      <c r="BA9" s="12"/>
      <c r="BB9" s="12"/>
      <c r="BC9" s="12"/>
      <c r="BD9" s="12"/>
      <c r="BE9" s="12"/>
    </row>
    <row r="10" spans="1:57" x14ac:dyDescent="0.35">
      <c r="A10" s="52" t="s">
        <v>7</v>
      </c>
      <c r="B10" s="31">
        <f>'C.1 Federal Expenditures'!B10+'C.2 State Expenditures'!B10</f>
        <v>265907706</v>
      </c>
      <c r="C10" s="31">
        <f>'C.1 Federal Expenditures'!C10+'C.2 State Expenditures'!C10</f>
        <v>26678810</v>
      </c>
      <c r="D10" s="31">
        <f>'C.1 Federal Expenditures'!D10+'C.2 State Expenditures'!D10</f>
        <v>0</v>
      </c>
      <c r="E10" s="31">
        <f>'C.1 Federal Expenditures'!E10+'C.2 State Expenditures'!E10</f>
        <v>239228896</v>
      </c>
      <c r="F10" s="31">
        <f>'C.1 Federal Expenditures'!F10+'C.2 State Expenditures'!F10</f>
        <v>0</v>
      </c>
      <c r="G10" s="31">
        <f>'C.1 Federal Expenditures'!G10+'C.2 State Expenditures'!G10</f>
        <v>36207096</v>
      </c>
      <c r="H10" s="31">
        <f>'C.1 Federal Expenditures'!H10+'C.2 State Expenditures'!H10</f>
        <v>36207096</v>
      </c>
      <c r="I10" s="31">
        <f>'C.1 Federal Expenditures'!I10+'C.2 State Expenditures'!I10</f>
        <v>0</v>
      </c>
      <c r="J10" s="31">
        <f>'C.1 Federal Expenditures'!J10+'C.2 State Expenditures'!J10</f>
        <v>0</v>
      </c>
      <c r="K10" s="31">
        <f>'C.1 Federal Expenditures'!K10+'C.2 State Expenditures'!K10</f>
        <v>0</v>
      </c>
      <c r="L10" s="31">
        <f>'C.1 Federal Expenditures'!L10+'C.2 State Expenditures'!L10</f>
        <v>0</v>
      </c>
      <c r="M10" s="31">
        <f>'C.1 Federal Expenditures'!M10+'C.2 State Expenditures'!M10</f>
        <v>0</v>
      </c>
      <c r="N10" s="31">
        <f>'C.1 Federal Expenditures'!N10+'C.2 State Expenditures'!N10</f>
        <v>18564842</v>
      </c>
      <c r="O10" s="31">
        <f>'C.1 Federal Expenditures'!O10+'C.2 State Expenditures'!O10</f>
        <v>0</v>
      </c>
      <c r="P10" s="31">
        <f>'C.1 Federal Expenditures'!P10+'C.2 State Expenditures'!P10</f>
        <v>0</v>
      </c>
      <c r="Q10" s="31">
        <f>'C.1 Federal Expenditures'!Q10+'C.2 State Expenditures'!Q10</f>
        <v>18564842</v>
      </c>
      <c r="R10" s="31">
        <f>'C.1 Federal Expenditures'!R10+'C.2 State Expenditures'!R10</f>
        <v>10506272</v>
      </c>
      <c r="S10" s="31">
        <f>'C.1 Federal Expenditures'!S10+'C.2 State Expenditures'!S10</f>
        <v>0</v>
      </c>
      <c r="T10" s="31">
        <f>'C.1 Federal Expenditures'!T10+'C.2 State Expenditures'!T10</f>
        <v>10506272</v>
      </c>
      <c r="U10" s="31">
        <f>'C.1 Federal Expenditures'!U10+'C.2 State Expenditures'!U10</f>
        <v>0</v>
      </c>
      <c r="V10" s="31">
        <f>'C.1 Federal Expenditures'!V10+'C.2 State Expenditures'!V10</f>
        <v>0</v>
      </c>
      <c r="W10" s="31">
        <f>'C.1 Federal Expenditures'!W10+'C.2 State Expenditures'!W10</f>
        <v>106789835</v>
      </c>
      <c r="X10" s="31">
        <f>'C.1 Federal Expenditures'!X10+'C.2 State Expenditures'!X10</f>
        <v>35911736</v>
      </c>
      <c r="Y10" s="31">
        <f>'C.1 Federal Expenditures'!Y10+'C.2 State Expenditures'!Y10</f>
        <v>70878099</v>
      </c>
      <c r="Z10" s="31">
        <f>'C.1 Federal Expenditures'!Z10+'C.2 State Expenditures'!Z10</f>
        <v>0</v>
      </c>
      <c r="AA10" s="31">
        <f>'C.1 Federal Expenditures'!AA10+'C.2 State Expenditures'!AA10</f>
        <v>58091462</v>
      </c>
      <c r="AB10" s="31">
        <f>'C.1 Federal Expenditures'!AB10+'C.2 State Expenditures'!AB10</f>
        <v>0</v>
      </c>
      <c r="AC10" s="31">
        <f>'C.1 Federal Expenditures'!AC10+'C.2 State Expenditures'!AC10</f>
        <v>0</v>
      </c>
      <c r="AD10" s="31">
        <f>'C.1 Federal Expenditures'!AD10+'C.2 State Expenditures'!AD10</f>
        <v>18623681</v>
      </c>
      <c r="AE10" s="31">
        <f>'C.1 Federal Expenditures'!AE10+'C.2 State Expenditures'!AE10</f>
        <v>0</v>
      </c>
      <c r="AF10" s="31">
        <f>'C.1 Federal Expenditures'!AF10+'C.2 State Expenditures'!AF10</f>
        <v>35233198</v>
      </c>
      <c r="AG10" s="31">
        <f>'C.1 Federal Expenditures'!AG10+'C.2 State Expenditures'!AG10</f>
        <v>14592094</v>
      </c>
      <c r="AH10" s="31">
        <f>'C.1 Federal Expenditures'!AH10+'C.2 State Expenditures'!AH10</f>
        <v>68389088</v>
      </c>
      <c r="AI10" s="31">
        <f>'C.1 Federal Expenditures'!AI10+'C.2 State Expenditures'!AI10</f>
        <v>68389088</v>
      </c>
      <c r="AJ10" s="31">
        <f>'C.1 Federal Expenditures'!AJ10+'C.2 State Expenditures'!AJ10</f>
        <v>0</v>
      </c>
      <c r="AK10" s="31">
        <f>'C.1 Federal Expenditures'!AK10+'C.2 State Expenditures'!AK10</f>
        <v>0</v>
      </c>
      <c r="AL10" s="31">
        <f>'C.1 Federal Expenditures'!AL10+'C.2 State Expenditures'!AL10</f>
        <v>0</v>
      </c>
      <c r="AM10" s="31">
        <f>'C.1 Federal Expenditures'!AM10+'C.2 State Expenditures'!AM10</f>
        <v>112105093</v>
      </c>
      <c r="AN10" s="31">
        <f>'C.1 Federal Expenditures'!AN10+'C.2 State Expenditures'!AN10</f>
        <v>35580166</v>
      </c>
      <c r="AO10" s="31">
        <f>'C.1 Federal Expenditures'!AO10+'C.2 State Expenditures'!AO10</f>
        <v>69816639</v>
      </c>
      <c r="AP10" s="31">
        <f>'C.1 Federal Expenditures'!AP10+'C.2 State Expenditures'!AP10</f>
        <v>6708288</v>
      </c>
      <c r="AQ10" s="31">
        <f>'C.1 Federal Expenditures'!AQ10+'C.2 State Expenditures'!AQ10</f>
        <v>0</v>
      </c>
      <c r="AR10" s="31">
        <f>'C.1 Federal Expenditures'!AR10+'C.2 State Expenditures'!AR10</f>
        <v>479102661</v>
      </c>
      <c r="AS10" s="31">
        <f>'C.1 Federal Expenditures'!AS10</f>
        <v>0</v>
      </c>
      <c r="AT10" s="31">
        <f>'C.1 Federal Expenditures'!AT10</f>
        <v>0</v>
      </c>
      <c r="AU10" s="12"/>
      <c r="AV10" s="12"/>
      <c r="AW10" s="12"/>
      <c r="AX10" s="12"/>
      <c r="AY10" s="12"/>
      <c r="AZ10" s="12"/>
      <c r="BA10" s="12"/>
      <c r="BB10" s="12"/>
      <c r="BC10" s="12"/>
      <c r="BD10" s="12"/>
      <c r="BE10" s="12"/>
    </row>
    <row r="11" spans="1:57" x14ac:dyDescent="0.35">
      <c r="A11" s="52" t="s">
        <v>8</v>
      </c>
      <c r="B11" s="31">
        <f>'C.1 Federal Expenditures'!B11+'C.2 State Expenditures'!B11</f>
        <v>36018485</v>
      </c>
      <c r="C11" s="31">
        <f>'C.1 Federal Expenditures'!C11+'C.2 State Expenditures'!C11</f>
        <v>0</v>
      </c>
      <c r="D11" s="31">
        <f>'C.1 Federal Expenditures'!D11+'C.2 State Expenditures'!D11</f>
        <v>0</v>
      </c>
      <c r="E11" s="31">
        <f>'C.1 Federal Expenditures'!E11+'C.2 State Expenditures'!E11</f>
        <v>32184421</v>
      </c>
      <c r="F11" s="31">
        <f>'C.1 Federal Expenditures'!F11+'C.2 State Expenditures'!F11</f>
        <v>32780880</v>
      </c>
      <c r="G11" s="31">
        <f>'C.1 Federal Expenditures'!G11+'C.2 State Expenditures'!G11</f>
        <v>11543687</v>
      </c>
      <c r="H11" s="31">
        <f>'C.1 Federal Expenditures'!H11+'C.2 State Expenditures'!H11</f>
        <v>11543687</v>
      </c>
      <c r="I11" s="31">
        <f>'C.1 Federal Expenditures'!I11+'C.2 State Expenditures'!I11</f>
        <v>0</v>
      </c>
      <c r="J11" s="31">
        <f>'C.1 Federal Expenditures'!J11+'C.2 State Expenditures'!J11</f>
        <v>0</v>
      </c>
      <c r="K11" s="31">
        <f>'C.1 Federal Expenditures'!K11+'C.2 State Expenditures'!K11</f>
        <v>0</v>
      </c>
      <c r="L11" s="31">
        <f>'C.1 Federal Expenditures'!L11+'C.2 State Expenditures'!L11</f>
        <v>0</v>
      </c>
      <c r="M11" s="31">
        <f>'C.1 Federal Expenditures'!M11+'C.2 State Expenditures'!M11</f>
        <v>0</v>
      </c>
      <c r="N11" s="31">
        <f>'C.1 Federal Expenditures'!N11+'C.2 State Expenditures'!N11</f>
        <v>0</v>
      </c>
      <c r="O11" s="31">
        <f>'C.1 Federal Expenditures'!O11+'C.2 State Expenditures'!O11</f>
        <v>0</v>
      </c>
      <c r="P11" s="31">
        <f>'C.1 Federal Expenditures'!P11+'C.2 State Expenditures'!P11</f>
        <v>0</v>
      </c>
      <c r="Q11" s="31">
        <f>'C.1 Federal Expenditures'!Q11+'C.2 State Expenditures'!Q11</f>
        <v>0</v>
      </c>
      <c r="R11" s="31">
        <f>'C.1 Federal Expenditures'!R11+'C.2 State Expenditures'!R11</f>
        <v>6475167</v>
      </c>
      <c r="S11" s="31">
        <f>'C.1 Federal Expenditures'!S11+'C.2 State Expenditures'!S11</f>
        <v>3944812</v>
      </c>
      <c r="T11" s="31">
        <f>'C.1 Federal Expenditures'!T11+'C.2 State Expenditures'!T11</f>
        <v>1667255</v>
      </c>
      <c r="U11" s="31">
        <f>'C.1 Federal Expenditures'!U11+'C.2 State Expenditures'!U11</f>
        <v>863100</v>
      </c>
      <c r="V11" s="31">
        <f>'C.1 Federal Expenditures'!V11+'C.2 State Expenditures'!V11</f>
        <v>0</v>
      </c>
      <c r="W11" s="31">
        <f>'C.1 Federal Expenditures'!W11+'C.2 State Expenditures'!W11</f>
        <v>82878406</v>
      </c>
      <c r="X11" s="31">
        <f>'C.1 Federal Expenditures'!X11+'C.2 State Expenditures'!X11</f>
        <v>82878406</v>
      </c>
      <c r="Y11" s="31">
        <f>'C.1 Federal Expenditures'!Y11+'C.2 State Expenditures'!Y11</f>
        <v>0</v>
      </c>
      <c r="Z11" s="31">
        <f>'C.1 Federal Expenditures'!Z11+'C.2 State Expenditures'!Z11</f>
        <v>0</v>
      </c>
      <c r="AA11" s="31">
        <f>'C.1 Federal Expenditures'!AA11+'C.2 State Expenditures'!AA11</f>
        <v>0</v>
      </c>
      <c r="AB11" s="31">
        <f>'C.1 Federal Expenditures'!AB11+'C.2 State Expenditures'!AB11</f>
        <v>0</v>
      </c>
      <c r="AC11" s="31">
        <f>'C.1 Federal Expenditures'!AC11+'C.2 State Expenditures'!AC11</f>
        <v>2432926</v>
      </c>
      <c r="AD11" s="31">
        <f>'C.1 Federal Expenditures'!AD11+'C.2 State Expenditures'!AD11</f>
        <v>589561</v>
      </c>
      <c r="AE11" s="31">
        <f>'C.1 Federal Expenditures'!AE11+'C.2 State Expenditures'!AE11</f>
        <v>0</v>
      </c>
      <c r="AF11" s="31">
        <f>'C.1 Federal Expenditures'!AF11+'C.2 State Expenditures'!AF11</f>
        <v>0</v>
      </c>
      <c r="AG11" s="31">
        <f>'C.1 Federal Expenditures'!AG11+'C.2 State Expenditures'!AG11</f>
        <v>0</v>
      </c>
      <c r="AH11" s="31">
        <f>'C.1 Federal Expenditures'!AH11+'C.2 State Expenditures'!AH11</f>
        <v>0</v>
      </c>
      <c r="AI11" s="31">
        <f>'C.1 Federal Expenditures'!AI11+'C.2 State Expenditures'!AI11</f>
        <v>0</v>
      </c>
      <c r="AJ11" s="31">
        <f>'C.1 Federal Expenditures'!AJ11+'C.2 State Expenditures'!AJ11</f>
        <v>0</v>
      </c>
      <c r="AK11" s="31">
        <f>'C.1 Federal Expenditures'!AK11+'C.2 State Expenditures'!AK11</f>
        <v>0</v>
      </c>
      <c r="AL11" s="31">
        <f>'C.1 Federal Expenditures'!AL11+'C.2 State Expenditures'!AL11</f>
        <v>0</v>
      </c>
      <c r="AM11" s="31">
        <f>'C.1 Federal Expenditures'!AM11+'C.2 State Expenditures'!AM11</f>
        <v>22409597</v>
      </c>
      <c r="AN11" s="31">
        <f>'C.1 Federal Expenditures'!AN11+'C.2 State Expenditures'!AN11</f>
        <v>5366794</v>
      </c>
      <c r="AO11" s="31">
        <f>'C.1 Federal Expenditures'!AO11+'C.2 State Expenditures'!AO11</f>
        <v>17042803</v>
      </c>
      <c r="AP11" s="31">
        <f>'C.1 Federal Expenditures'!AP11+'C.2 State Expenditures'!AP11</f>
        <v>0</v>
      </c>
      <c r="AQ11" s="31">
        <f>'C.1 Federal Expenditures'!AQ11+'C.2 State Expenditures'!AQ11</f>
        <v>0</v>
      </c>
      <c r="AR11" s="31">
        <f>'C.1 Federal Expenditures'!AR11+'C.2 State Expenditures'!AR11</f>
        <v>126329344</v>
      </c>
      <c r="AS11" s="31">
        <f>'C.1 Federal Expenditures'!AS11</f>
        <v>5356281</v>
      </c>
      <c r="AT11" s="31">
        <f>'C.1 Federal Expenditures'!AT11</f>
        <v>35456613</v>
      </c>
      <c r="AU11" s="12"/>
      <c r="AV11" s="12"/>
      <c r="AW11" s="12"/>
      <c r="AX11" s="12"/>
      <c r="AY11" s="12"/>
      <c r="AZ11" s="12"/>
      <c r="BA11" s="12"/>
      <c r="BB11" s="12"/>
      <c r="BC11" s="12"/>
      <c r="BD11" s="12"/>
      <c r="BE11" s="12"/>
    </row>
    <row r="12" spans="1:57" x14ac:dyDescent="0.35">
      <c r="A12" s="52" t="s">
        <v>9</v>
      </c>
      <c r="B12" s="31">
        <f>'C.1 Federal Expenditures'!B12+'C.2 State Expenditures'!B12</f>
        <v>103300208</v>
      </c>
      <c r="C12" s="31">
        <f>'C.1 Federal Expenditures'!C12+'C.2 State Expenditures'!C12</f>
        <v>0</v>
      </c>
      <c r="D12" s="31">
        <f>'C.1 Federal Expenditures'!D12+'C.2 State Expenditures'!D12</f>
        <v>3935817</v>
      </c>
      <c r="E12" s="31">
        <f>'C.1 Federal Expenditures'!E12+'C.2 State Expenditures'!E12</f>
        <v>88368386</v>
      </c>
      <c r="F12" s="31">
        <f>'C.1 Federal Expenditures'!F12+'C.2 State Expenditures'!F12</f>
        <v>31530723</v>
      </c>
      <c r="G12" s="31">
        <f>'C.1 Federal Expenditures'!G12+'C.2 State Expenditures'!G12</f>
        <v>185408012</v>
      </c>
      <c r="H12" s="31">
        <f>'C.1 Federal Expenditures'!H12+'C.2 State Expenditures'!H12</f>
        <v>185408012</v>
      </c>
      <c r="I12" s="31">
        <f>'C.1 Federal Expenditures'!I12+'C.2 State Expenditures'!I12</f>
        <v>0</v>
      </c>
      <c r="J12" s="31">
        <f>'C.1 Federal Expenditures'!J12+'C.2 State Expenditures'!J12</f>
        <v>0</v>
      </c>
      <c r="K12" s="31">
        <f>'C.1 Federal Expenditures'!K12+'C.2 State Expenditures'!K12</f>
        <v>0</v>
      </c>
      <c r="L12" s="31">
        <f>'C.1 Federal Expenditures'!L12+'C.2 State Expenditures'!L12</f>
        <v>0</v>
      </c>
      <c r="M12" s="31">
        <f>'C.1 Federal Expenditures'!M12+'C.2 State Expenditures'!M12</f>
        <v>0</v>
      </c>
      <c r="N12" s="31">
        <f>'C.1 Federal Expenditures'!N12+'C.2 State Expenditures'!N12</f>
        <v>0</v>
      </c>
      <c r="O12" s="31">
        <f>'C.1 Federal Expenditures'!O12+'C.2 State Expenditures'!O12</f>
        <v>0</v>
      </c>
      <c r="P12" s="31">
        <f>'C.1 Federal Expenditures'!P12+'C.2 State Expenditures'!P12</f>
        <v>0</v>
      </c>
      <c r="Q12" s="31">
        <f>'C.1 Federal Expenditures'!Q12+'C.2 State Expenditures'!Q12</f>
        <v>0</v>
      </c>
      <c r="R12" s="31">
        <f>'C.1 Federal Expenditures'!R12+'C.2 State Expenditures'!R12</f>
        <v>39216104</v>
      </c>
      <c r="S12" s="31">
        <f>'C.1 Federal Expenditures'!S12+'C.2 State Expenditures'!S12</f>
        <v>5430659</v>
      </c>
      <c r="T12" s="31">
        <f>'C.1 Federal Expenditures'!T12+'C.2 State Expenditures'!T12</f>
        <v>1563252</v>
      </c>
      <c r="U12" s="31">
        <f>'C.1 Federal Expenditures'!U12+'C.2 State Expenditures'!U12</f>
        <v>32222193</v>
      </c>
      <c r="V12" s="31">
        <f>'C.1 Federal Expenditures'!V12+'C.2 State Expenditures'!V12</f>
        <v>0</v>
      </c>
      <c r="W12" s="31">
        <f>'C.1 Federal Expenditures'!W12+'C.2 State Expenditures'!W12</f>
        <v>37432527</v>
      </c>
      <c r="X12" s="31">
        <f>'C.1 Federal Expenditures'!X12+'C.2 State Expenditures'!X12</f>
        <v>37432527</v>
      </c>
      <c r="Y12" s="31">
        <f>'C.1 Federal Expenditures'!Y12+'C.2 State Expenditures'!Y12</f>
        <v>0</v>
      </c>
      <c r="Z12" s="31">
        <f>'C.1 Federal Expenditures'!Z12+'C.2 State Expenditures'!Z12</f>
        <v>0</v>
      </c>
      <c r="AA12" s="31">
        <f>'C.1 Federal Expenditures'!AA12+'C.2 State Expenditures'!AA12</f>
        <v>23841895</v>
      </c>
      <c r="AB12" s="31">
        <f>'C.1 Federal Expenditures'!AB12+'C.2 State Expenditures'!AB12</f>
        <v>0</v>
      </c>
      <c r="AC12" s="31">
        <f>'C.1 Federal Expenditures'!AC12+'C.2 State Expenditures'!AC12</f>
        <v>11551705</v>
      </c>
      <c r="AD12" s="31">
        <f>'C.1 Federal Expenditures'!AD12+'C.2 State Expenditures'!AD12</f>
        <v>335000</v>
      </c>
      <c r="AE12" s="31">
        <f>'C.1 Federal Expenditures'!AE12+'C.2 State Expenditures'!AE12</f>
        <v>0</v>
      </c>
      <c r="AF12" s="31">
        <f>'C.1 Federal Expenditures'!AF12+'C.2 State Expenditures'!AF12</f>
        <v>1068165</v>
      </c>
      <c r="AG12" s="31">
        <f>'C.1 Federal Expenditures'!AG12+'C.2 State Expenditures'!AG12</f>
        <v>0</v>
      </c>
      <c r="AH12" s="31">
        <f>'C.1 Federal Expenditures'!AH12+'C.2 State Expenditures'!AH12</f>
        <v>0</v>
      </c>
      <c r="AI12" s="31">
        <f>'C.1 Federal Expenditures'!AI12+'C.2 State Expenditures'!AI12</f>
        <v>0</v>
      </c>
      <c r="AJ12" s="31">
        <f>'C.1 Federal Expenditures'!AJ12+'C.2 State Expenditures'!AJ12</f>
        <v>0</v>
      </c>
      <c r="AK12" s="31">
        <f>'C.1 Federal Expenditures'!AK12+'C.2 State Expenditures'!AK12</f>
        <v>0</v>
      </c>
      <c r="AL12" s="31">
        <f>'C.1 Federal Expenditures'!AL12+'C.2 State Expenditures'!AL12</f>
        <v>0</v>
      </c>
      <c r="AM12" s="31">
        <f>'C.1 Federal Expenditures'!AM12+'C.2 State Expenditures'!AM12</f>
        <v>13566195</v>
      </c>
      <c r="AN12" s="31">
        <f>'C.1 Federal Expenditures'!AN12+'C.2 State Expenditures'!AN12</f>
        <v>10736886</v>
      </c>
      <c r="AO12" s="31">
        <f>'C.1 Federal Expenditures'!AO12+'C.2 State Expenditures'!AO12</f>
        <v>1988274</v>
      </c>
      <c r="AP12" s="31">
        <f>'C.1 Federal Expenditures'!AP12+'C.2 State Expenditures'!AP12</f>
        <v>841035</v>
      </c>
      <c r="AQ12" s="31">
        <f>'C.1 Federal Expenditures'!AQ12+'C.2 State Expenditures'!AQ12</f>
        <v>0</v>
      </c>
      <c r="AR12" s="31">
        <f>'C.1 Federal Expenditures'!AR12+'C.2 State Expenditures'!AR12</f>
        <v>312419603</v>
      </c>
      <c r="AS12" s="31">
        <f>'C.1 Federal Expenditures'!AS12</f>
        <v>0</v>
      </c>
      <c r="AT12" s="31">
        <f>'C.1 Federal Expenditures'!AT12</f>
        <v>15236345</v>
      </c>
      <c r="AU12" s="12"/>
      <c r="AV12" s="12"/>
      <c r="AW12" s="12"/>
      <c r="AX12" s="12"/>
      <c r="AY12" s="12"/>
      <c r="AZ12" s="12"/>
      <c r="BA12" s="12"/>
      <c r="BB12" s="12"/>
      <c r="BC12" s="12"/>
      <c r="BD12" s="12"/>
      <c r="BE12" s="12"/>
    </row>
    <row r="13" spans="1:57" x14ac:dyDescent="0.35">
      <c r="A13" s="52" t="s">
        <v>10</v>
      </c>
      <c r="B13" s="31">
        <f>'C.1 Federal Expenditures'!B13+'C.2 State Expenditures'!B13</f>
        <v>560484398</v>
      </c>
      <c r="C13" s="31">
        <f>'C.1 Federal Expenditures'!C13+'C.2 State Expenditures'!C13</f>
        <v>110005981</v>
      </c>
      <c r="D13" s="31">
        <f>'C.1 Federal Expenditures'!D13+'C.2 State Expenditures'!D13</f>
        <v>56048440</v>
      </c>
      <c r="E13" s="31">
        <f>'C.1 Federal Expenditures'!E13+'C.2 State Expenditures'!E13</f>
        <v>394429977</v>
      </c>
      <c r="F13" s="31">
        <f>'C.1 Federal Expenditures'!F13+'C.2 State Expenditures'!F13</f>
        <v>64469094</v>
      </c>
      <c r="G13" s="31">
        <f>'C.1 Federal Expenditures'!G13+'C.2 State Expenditures'!G13</f>
        <v>133883128</v>
      </c>
      <c r="H13" s="31">
        <f>'C.1 Federal Expenditures'!H13+'C.2 State Expenditures'!H13</f>
        <v>64712082</v>
      </c>
      <c r="I13" s="31">
        <f>'C.1 Federal Expenditures'!I13+'C.2 State Expenditures'!I13</f>
        <v>69171046</v>
      </c>
      <c r="J13" s="31">
        <f>'C.1 Federal Expenditures'!J13+'C.2 State Expenditures'!J13</f>
        <v>0</v>
      </c>
      <c r="K13" s="31">
        <f>'C.1 Federal Expenditures'!K13+'C.2 State Expenditures'!K13</f>
        <v>0</v>
      </c>
      <c r="L13" s="31">
        <f>'C.1 Federal Expenditures'!L13+'C.2 State Expenditures'!L13</f>
        <v>0</v>
      </c>
      <c r="M13" s="31">
        <f>'C.1 Federal Expenditures'!M13+'C.2 State Expenditures'!M13</f>
        <v>0</v>
      </c>
      <c r="N13" s="31">
        <f>'C.1 Federal Expenditures'!N13+'C.2 State Expenditures'!N13</f>
        <v>0</v>
      </c>
      <c r="O13" s="31">
        <f>'C.1 Federal Expenditures'!O13+'C.2 State Expenditures'!O13</f>
        <v>0</v>
      </c>
      <c r="P13" s="31">
        <f>'C.1 Federal Expenditures'!P13+'C.2 State Expenditures'!P13</f>
        <v>0</v>
      </c>
      <c r="Q13" s="31">
        <f>'C.1 Federal Expenditures'!Q13+'C.2 State Expenditures'!Q13</f>
        <v>0</v>
      </c>
      <c r="R13" s="31">
        <f>'C.1 Federal Expenditures'!R13+'C.2 State Expenditures'!R13</f>
        <v>50224364</v>
      </c>
      <c r="S13" s="31">
        <f>'C.1 Federal Expenditures'!S13+'C.2 State Expenditures'!S13</f>
        <v>4767005</v>
      </c>
      <c r="T13" s="31">
        <f>'C.1 Federal Expenditures'!T13+'C.2 State Expenditures'!T13</f>
        <v>5932538</v>
      </c>
      <c r="U13" s="31">
        <f>'C.1 Federal Expenditures'!U13+'C.2 State Expenditures'!U13</f>
        <v>39524821</v>
      </c>
      <c r="V13" s="31">
        <f>'C.1 Federal Expenditures'!V13+'C.2 State Expenditures'!V13</f>
        <v>4762523</v>
      </c>
      <c r="W13" s="31">
        <f>'C.1 Federal Expenditures'!W13+'C.2 State Expenditures'!W13</f>
        <v>231148488</v>
      </c>
      <c r="X13" s="31">
        <f>'C.1 Federal Expenditures'!X13+'C.2 State Expenditures'!X13</f>
        <v>231148488</v>
      </c>
      <c r="Y13" s="31">
        <f>'C.1 Federal Expenditures'!Y13+'C.2 State Expenditures'!Y13</f>
        <v>0</v>
      </c>
      <c r="Z13" s="31">
        <f>'C.1 Federal Expenditures'!Z13+'C.2 State Expenditures'!Z13</f>
        <v>0</v>
      </c>
      <c r="AA13" s="31">
        <f>'C.1 Federal Expenditures'!AA13+'C.2 State Expenditures'!AA13</f>
        <v>0</v>
      </c>
      <c r="AB13" s="31">
        <f>'C.1 Federal Expenditures'!AB13+'C.2 State Expenditures'!AB13</f>
        <v>0</v>
      </c>
      <c r="AC13" s="31">
        <f>'C.1 Federal Expenditures'!AC13+'C.2 State Expenditures'!AC13</f>
        <v>876886</v>
      </c>
      <c r="AD13" s="31">
        <f>'C.1 Federal Expenditures'!AD13+'C.2 State Expenditures'!AD13</f>
        <v>20297592</v>
      </c>
      <c r="AE13" s="31">
        <f>'C.1 Federal Expenditures'!AE13+'C.2 State Expenditures'!AE13</f>
        <v>0</v>
      </c>
      <c r="AF13" s="31">
        <f>'C.1 Federal Expenditures'!AF13+'C.2 State Expenditures'!AF13</f>
        <v>304805</v>
      </c>
      <c r="AG13" s="31">
        <f>'C.1 Federal Expenditures'!AG13+'C.2 State Expenditures'!AG13</f>
        <v>0</v>
      </c>
      <c r="AH13" s="31">
        <f>'C.1 Federal Expenditures'!AH13+'C.2 State Expenditures'!AH13</f>
        <v>244252347</v>
      </c>
      <c r="AI13" s="31">
        <f>'C.1 Federal Expenditures'!AI13+'C.2 State Expenditures'!AI13</f>
        <v>42735706</v>
      </c>
      <c r="AJ13" s="31">
        <f>'C.1 Federal Expenditures'!AJ13+'C.2 State Expenditures'!AJ13</f>
        <v>404222</v>
      </c>
      <c r="AK13" s="31">
        <f>'C.1 Federal Expenditures'!AK13+'C.2 State Expenditures'!AK13</f>
        <v>201112419</v>
      </c>
      <c r="AL13" s="31">
        <f>'C.1 Federal Expenditures'!AL13+'C.2 State Expenditures'!AL13</f>
        <v>0</v>
      </c>
      <c r="AM13" s="31">
        <f>'C.1 Federal Expenditures'!AM13+'C.2 State Expenditures'!AM13</f>
        <v>97793364</v>
      </c>
      <c r="AN13" s="31">
        <f>'C.1 Federal Expenditures'!AN13+'C.2 State Expenditures'!AN13</f>
        <v>91972170</v>
      </c>
      <c r="AO13" s="31">
        <f>'C.1 Federal Expenditures'!AO13+'C.2 State Expenditures'!AO13</f>
        <v>0</v>
      </c>
      <c r="AP13" s="31">
        <f>'C.1 Federal Expenditures'!AP13+'C.2 State Expenditures'!AP13</f>
        <v>5821194</v>
      </c>
      <c r="AQ13" s="31">
        <f>'C.1 Federal Expenditures'!AQ13+'C.2 State Expenditures'!AQ13</f>
        <v>0</v>
      </c>
      <c r="AR13" s="31">
        <f>'C.1 Federal Expenditures'!AR13+'C.2 State Expenditures'!AR13</f>
        <v>783543497</v>
      </c>
      <c r="AS13" s="31">
        <f>'C.1 Federal Expenditures'!AS13</f>
        <v>50818553</v>
      </c>
      <c r="AT13" s="31">
        <f>'C.1 Federal Expenditures'!AT13</f>
        <v>0</v>
      </c>
      <c r="AU13" s="12"/>
      <c r="AV13" s="12"/>
      <c r="AW13" s="12"/>
      <c r="AX13" s="12"/>
      <c r="AY13" s="12"/>
      <c r="AZ13" s="12"/>
      <c r="BA13" s="12"/>
      <c r="BB13" s="12"/>
      <c r="BC13" s="12"/>
      <c r="BD13" s="12"/>
      <c r="BE13" s="12"/>
    </row>
    <row r="14" spans="1:57" x14ac:dyDescent="0.35">
      <c r="A14" s="52" t="s">
        <v>11</v>
      </c>
      <c r="B14" s="31">
        <f>'C.1 Federal Expenditures'!B14+'C.2 State Expenditures'!B14</f>
        <v>329650291</v>
      </c>
      <c r="C14" s="31">
        <f>'C.1 Federal Expenditures'!C14+'C.2 State Expenditures'!C14</f>
        <v>0</v>
      </c>
      <c r="D14" s="31">
        <f>'C.1 Federal Expenditures'!D14+'C.2 State Expenditures'!D14</f>
        <v>1759348</v>
      </c>
      <c r="E14" s="31">
        <f>'C.1 Federal Expenditures'!E14+'C.2 State Expenditures'!E14</f>
        <v>327890943</v>
      </c>
      <c r="F14" s="31">
        <f>'C.1 Federal Expenditures'!F14+'C.2 State Expenditures'!F14</f>
        <v>87852869</v>
      </c>
      <c r="G14" s="31">
        <f>'C.1 Federal Expenditures'!G14+'C.2 State Expenditures'!G14</f>
        <v>109858017</v>
      </c>
      <c r="H14" s="31">
        <f>'C.1 Federal Expenditures'!H14+'C.2 State Expenditures'!H14</f>
        <v>46812682</v>
      </c>
      <c r="I14" s="31">
        <f>'C.1 Federal Expenditures'!I14+'C.2 State Expenditures'!I14</f>
        <v>63045335</v>
      </c>
      <c r="J14" s="31">
        <f>'C.1 Federal Expenditures'!J14+'C.2 State Expenditures'!J14</f>
        <v>25916912</v>
      </c>
      <c r="K14" s="31">
        <f>'C.1 Federal Expenditures'!K14+'C.2 State Expenditures'!K14</f>
        <v>25916912</v>
      </c>
      <c r="L14" s="31">
        <f>'C.1 Federal Expenditures'!L14+'C.2 State Expenditures'!L14</f>
        <v>0</v>
      </c>
      <c r="M14" s="31">
        <f>'C.1 Federal Expenditures'!M14+'C.2 State Expenditures'!M14</f>
        <v>0</v>
      </c>
      <c r="N14" s="31">
        <f>'C.1 Federal Expenditures'!N14+'C.2 State Expenditures'!N14</f>
        <v>0</v>
      </c>
      <c r="O14" s="31">
        <f>'C.1 Federal Expenditures'!O14+'C.2 State Expenditures'!O14</f>
        <v>0</v>
      </c>
      <c r="P14" s="31">
        <f>'C.1 Federal Expenditures'!P14+'C.2 State Expenditures'!P14</f>
        <v>0</v>
      </c>
      <c r="Q14" s="31">
        <f>'C.1 Federal Expenditures'!Q14+'C.2 State Expenditures'!Q14</f>
        <v>0</v>
      </c>
      <c r="R14" s="31">
        <f>'C.1 Federal Expenditures'!R14+'C.2 State Expenditures'!R14</f>
        <v>8286208</v>
      </c>
      <c r="S14" s="31">
        <f>'C.1 Federal Expenditures'!S14+'C.2 State Expenditures'!S14</f>
        <v>7508729</v>
      </c>
      <c r="T14" s="31">
        <f>'C.1 Federal Expenditures'!T14+'C.2 State Expenditures'!T14</f>
        <v>0</v>
      </c>
      <c r="U14" s="31">
        <f>'C.1 Federal Expenditures'!U14+'C.2 State Expenditures'!U14</f>
        <v>777479</v>
      </c>
      <c r="V14" s="31">
        <f>'C.1 Federal Expenditures'!V14+'C.2 State Expenditures'!V14</f>
        <v>115140</v>
      </c>
      <c r="W14" s="31">
        <f>'C.1 Federal Expenditures'!W14+'C.2 State Expenditures'!W14</f>
        <v>22182651</v>
      </c>
      <c r="X14" s="31">
        <f>'C.1 Federal Expenditures'!X14+'C.2 State Expenditures'!X14</f>
        <v>22182651</v>
      </c>
      <c r="Y14" s="31">
        <f>'C.1 Federal Expenditures'!Y14+'C.2 State Expenditures'!Y14</f>
        <v>0</v>
      </c>
      <c r="Z14" s="31">
        <f>'C.1 Federal Expenditures'!Z14+'C.2 State Expenditures'!Z14</f>
        <v>0</v>
      </c>
      <c r="AA14" s="31">
        <f>'C.1 Federal Expenditures'!AA14+'C.2 State Expenditures'!AA14</f>
        <v>0</v>
      </c>
      <c r="AB14" s="31">
        <f>'C.1 Federal Expenditures'!AB14+'C.2 State Expenditures'!AB14</f>
        <v>0</v>
      </c>
      <c r="AC14" s="31">
        <f>'C.1 Federal Expenditures'!AC14+'C.2 State Expenditures'!AC14</f>
        <v>5799183</v>
      </c>
      <c r="AD14" s="31">
        <f>'C.1 Federal Expenditures'!AD14+'C.2 State Expenditures'!AD14</f>
        <v>13836760</v>
      </c>
      <c r="AE14" s="31">
        <f>'C.1 Federal Expenditures'!AE14+'C.2 State Expenditures'!AE14</f>
        <v>53933897</v>
      </c>
      <c r="AF14" s="31">
        <f>'C.1 Federal Expenditures'!AF14+'C.2 State Expenditures'!AF14</f>
        <v>10011809</v>
      </c>
      <c r="AG14" s="31">
        <f>'C.1 Federal Expenditures'!AG14+'C.2 State Expenditures'!AG14</f>
        <v>0</v>
      </c>
      <c r="AH14" s="31">
        <f>'C.1 Federal Expenditures'!AH14+'C.2 State Expenditures'!AH14</f>
        <v>202173240</v>
      </c>
      <c r="AI14" s="31">
        <f>'C.1 Federal Expenditures'!AI14+'C.2 State Expenditures'!AI14</f>
        <v>181247910</v>
      </c>
      <c r="AJ14" s="31">
        <f>'C.1 Federal Expenditures'!AJ14+'C.2 State Expenditures'!AJ14</f>
        <v>12195825</v>
      </c>
      <c r="AK14" s="31">
        <f>'C.1 Federal Expenditures'!AK14+'C.2 State Expenditures'!AK14</f>
        <v>8729505</v>
      </c>
      <c r="AL14" s="31">
        <f>'C.1 Federal Expenditures'!AL14+'C.2 State Expenditures'!AL14</f>
        <v>0</v>
      </c>
      <c r="AM14" s="31">
        <f>'C.1 Federal Expenditures'!AM14+'C.2 State Expenditures'!AM14</f>
        <v>30416405</v>
      </c>
      <c r="AN14" s="31">
        <f>'C.1 Federal Expenditures'!AN14+'C.2 State Expenditures'!AN14</f>
        <v>18987411</v>
      </c>
      <c r="AO14" s="31">
        <f>'C.1 Federal Expenditures'!AO14+'C.2 State Expenditures'!AO14</f>
        <v>7971427</v>
      </c>
      <c r="AP14" s="31">
        <f>'C.1 Federal Expenditures'!AP14+'C.2 State Expenditures'!AP14</f>
        <v>3457567</v>
      </c>
      <c r="AQ14" s="31">
        <f>'C.1 Federal Expenditures'!AQ14+'C.2 State Expenditures'!AQ14</f>
        <v>0</v>
      </c>
      <c r="AR14" s="31">
        <f>'C.1 Federal Expenditures'!AR14+'C.2 State Expenditures'!AR14</f>
        <v>482530222</v>
      </c>
      <c r="AS14" s="31">
        <f>'C.1 Federal Expenditures'!AS14</f>
        <v>26758016</v>
      </c>
      <c r="AT14" s="31">
        <f>'C.1 Federal Expenditures'!AT14</f>
        <v>79824101</v>
      </c>
      <c r="AU14" s="12"/>
      <c r="AV14" s="12"/>
      <c r="AW14" s="12"/>
      <c r="AX14" s="12"/>
      <c r="AY14" s="12"/>
      <c r="AZ14" s="12"/>
      <c r="BA14" s="12"/>
      <c r="BB14" s="12"/>
      <c r="BC14" s="12"/>
      <c r="BD14" s="12"/>
      <c r="BE14" s="12"/>
    </row>
    <row r="15" spans="1:57" x14ac:dyDescent="0.35">
      <c r="A15" s="52" t="s">
        <v>12</v>
      </c>
      <c r="B15" s="31">
        <f>'C.1 Federal Expenditures'!B15+'C.2 State Expenditures'!B15</f>
        <v>98578402</v>
      </c>
      <c r="C15" s="31">
        <f>'C.1 Federal Expenditures'!C15+'C.2 State Expenditures'!C15</f>
        <v>0</v>
      </c>
      <c r="D15" s="31">
        <f>'C.1 Federal Expenditures'!D15+'C.2 State Expenditures'!D15</f>
        <v>9857840</v>
      </c>
      <c r="E15" s="31">
        <f>'C.1 Federal Expenditures'!E15+'C.2 State Expenditures'!E15</f>
        <v>88720562</v>
      </c>
      <c r="F15" s="31">
        <f>'C.1 Federal Expenditures'!F15+'C.2 State Expenditures'!F15</f>
        <v>338407298</v>
      </c>
      <c r="G15" s="31">
        <f>'C.1 Federal Expenditures'!G15+'C.2 State Expenditures'!G15</f>
        <v>38679185</v>
      </c>
      <c r="H15" s="31">
        <f>'C.1 Federal Expenditures'!H15+'C.2 State Expenditures'!H15</f>
        <v>38679185</v>
      </c>
      <c r="I15" s="31">
        <f>'C.1 Federal Expenditures'!I15+'C.2 State Expenditures'!I15</f>
        <v>0</v>
      </c>
      <c r="J15" s="31">
        <f>'C.1 Federal Expenditures'!J15+'C.2 State Expenditures'!J15</f>
        <v>0</v>
      </c>
      <c r="K15" s="31">
        <f>'C.1 Federal Expenditures'!K15+'C.2 State Expenditures'!K15</f>
        <v>0</v>
      </c>
      <c r="L15" s="31">
        <f>'C.1 Federal Expenditures'!L15+'C.2 State Expenditures'!L15</f>
        <v>0</v>
      </c>
      <c r="M15" s="31">
        <f>'C.1 Federal Expenditures'!M15+'C.2 State Expenditures'!M15</f>
        <v>0</v>
      </c>
      <c r="N15" s="31">
        <f>'C.1 Federal Expenditures'!N15+'C.2 State Expenditures'!N15</f>
        <v>0</v>
      </c>
      <c r="O15" s="31">
        <f>'C.1 Federal Expenditures'!O15+'C.2 State Expenditures'!O15</f>
        <v>0</v>
      </c>
      <c r="P15" s="31">
        <f>'C.1 Federal Expenditures'!P15+'C.2 State Expenditures'!P15</f>
        <v>0</v>
      </c>
      <c r="Q15" s="31">
        <f>'C.1 Federal Expenditures'!Q15+'C.2 State Expenditures'!Q15</f>
        <v>0</v>
      </c>
      <c r="R15" s="31">
        <f>'C.1 Federal Expenditures'!R15+'C.2 State Expenditures'!R15</f>
        <v>41530635</v>
      </c>
      <c r="S15" s="31">
        <f>'C.1 Federal Expenditures'!S15+'C.2 State Expenditures'!S15</f>
        <v>489929</v>
      </c>
      <c r="T15" s="31">
        <f>'C.1 Federal Expenditures'!T15+'C.2 State Expenditures'!T15</f>
        <v>34425147</v>
      </c>
      <c r="U15" s="31">
        <f>'C.1 Federal Expenditures'!U15+'C.2 State Expenditures'!U15</f>
        <v>6615559</v>
      </c>
      <c r="V15" s="31">
        <f>'C.1 Federal Expenditures'!V15+'C.2 State Expenditures'!V15</f>
        <v>1317826</v>
      </c>
      <c r="W15" s="31">
        <f>'C.1 Federal Expenditures'!W15+'C.2 State Expenditures'!W15</f>
        <v>9973830</v>
      </c>
      <c r="X15" s="31">
        <f>'C.1 Federal Expenditures'!X15+'C.2 State Expenditures'!X15</f>
        <v>9973830</v>
      </c>
      <c r="Y15" s="31">
        <f>'C.1 Federal Expenditures'!Y15+'C.2 State Expenditures'!Y15</f>
        <v>0</v>
      </c>
      <c r="Z15" s="31">
        <f>'C.1 Federal Expenditures'!Z15+'C.2 State Expenditures'!Z15</f>
        <v>359425</v>
      </c>
      <c r="AA15" s="31">
        <f>'C.1 Federal Expenditures'!AA15+'C.2 State Expenditures'!AA15</f>
        <v>0</v>
      </c>
      <c r="AB15" s="31">
        <f>'C.1 Federal Expenditures'!AB15+'C.2 State Expenditures'!AB15</f>
        <v>0</v>
      </c>
      <c r="AC15" s="31">
        <f>'C.1 Federal Expenditures'!AC15+'C.2 State Expenditures'!AC15</f>
        <v>7928807</v>
      </c>
      <c r="AD15" s="31">
        <f>'C.1 Federal Expenditures'!AD15+'C.2 State Expenditures'!AD15</f>
        <v>7548889</v>
      </c>
      <c r="AE15" s="31">
        <f>'C.1 Federal Expenditures'!AE15+'C.2 State Expenditures'!AE15</f>
        <v>7595601</v>
      </c>
      <c r="AF15" s="31">
        <f>'C.1 Federal Expenditures'!AF15+'C.2 State Expenditures'!AF15</f>
        <v>8848979</v>
      </c>
      <c r="AG15" s="31">
        <f>'C.1 Federal Expenditures'!AG15+'C.2 State Expenditures'!AG15</f>
        <v>13767095</v>
      </c>
      <c r="AH15" s="31">
        <f>'C.1 Federal Expenditures'!AH15+'C.2 State Expenditures'!AH15</f>
        <v>1417177</v>
      </c>
      <c r="AI15" s="31">
        <f>'C.1 Federal Expenditures'!AI15+'C.2 State Expenditures'!AI15</f>
        <v>1285177</v>
      </c>
      <c r="AJ15" s="31">
        <f>'C.1 Federal Expenditures'!AJ15+'C.2 State Expenditures'!AJ15</f>
        <v>0</v>
      </c>
      <c r="AK15" s="31">
        <f>'C.1 Federal Expenditures'!AK15+'C.2 State Expenditures'!AK15</f>
        <v>132000</v>
      </c>
      <c r="AL15" s="31">
        <f>'C.1 Federal Expenditures'!AL15+'C.2 State Expenditures'!AL15</f>
        <v>3981734</v>
      </c>
      <c r="AM15" s="31">
        <f>'C.1 Federal Expenditures'!AM15+'C.2 State Expenditures'!AM15</f>
        <v>22955673</v>
      </c>
      <c r="AN15" s="31">
        <f>'C.1 Federal Expenditures'!AN15+'C.2 State Expenditures'!AN15</f>
        <v>12480220</v>
      </c>
      <c r="AO15" s="31">
        <f>'C.1 Federal Expenditures'!AO15+'C.2 State Expenditures'!AO15</f>
        <v>7201903</v>
      </c>
      <c r="AP15" s="31">
        <f>'C.1 Federal Expenditures'!AP15+'C.2 State Expenditures'!AP15</f>
        <v>3273550</v>
      </c>
      <c r="AQ15" s="31">
        <f>'C.1 Federal Expenditures'!AQ15+'C.2 State Expenditures'!AQ15</f>
        <v>45129908</v>
      </c>
      <c r="AR15" s="31">
        <f>'C.1 Federal Expenditures'!AR15+'C.2 State Expenditures'!AR15</f>
        <v>211034764</v>
      </c>
      <c r="AS15" s="31">
        <f>'C.1 Federal Expenditures'!AS15</f>
        <v>15302487</v>
      </c>
      <c r="AT15" s="31">
        <f>'C.1 Federal Expenditures'!AT15</f>
        <v>364301363</v>
      </c>
      <c r="AU15" s="12"/>
      <c r="AV15" s="12"/>
      <c r="AW15" s="12"/>
      <c r="AX15" s="12"/>
      <c r="AY15" s="12"/>
      <c r="AZ15" s="12"/>
      <c r="BA15" s="12"/>
      <c r="BB15" s="12"/>
      <c r="BC15" s="12"/>
      <c r="BD15" s="12"/>
      <c r="BE15" s="12"/>
    </row>
    <row r="16" spans="1:57" x14ac:dyDescent="0.35">
      <c r="A16" s="52" t="s">
        <v>13</v>
      </c>
      <c r="B16" s="31">
        <f>'C.1 Federal Expenditures'!B16+'C.2 State Expenditures'!B16</f>
        <v>30307166</v>
      </c>
      <c r="C16" s="31">
        <f>'C.1 Federal Expenditures'!C16+'C.2 State Expenditures'!C16</f>
        <v>7804096</v>
      </c>
      <c r="D16" s="31">
        <f>'C.1 Federal Expenditures'!D16+'C.2 State Expenditures'!D16</f>
        <v>0</v>
      </c>
      <c r="E16" s="31">
        <f>'C.1 Federal Expenditures'!E16+'C.2 State Expenditures'!E16</f>
        <v>22503070</v>
      </c>
      <c r="F16" s="31">
        <f>'C.1 Federal Expenditures'!F16+'C.2 State Expenditures'!F16</f>
        <v>8667742</v>
      </c>
      <c r="G16" s="31">
        <f>'C.1 Federal Expenditures'!G16+'C.2 State Expenditures'!G16</f>
        <v>7914737</v>
      </c>
      <c r="H16" s="31">
        <f>'C.1 Federal Expenditures'!H16+'C.2 State Expenditures'!H16</f>
        <v>7914737</v>
      </c>
      <c r="I16" s="31">
        <f>'C.1 Federal Expenditures'!I16+'C.2 State Expenditures'!I16</f>
        <v>0</v>
      </c>
      <c r="J16" s="31">
        <f>'C.1 Federal Expenditures'!J16+'C.2 State Expenditures'!J16</f>
        <v>0</v>
      </c>
      <c r="K16" s="31">
        <f>'C.1 Federal Expenditures'!K16+'C.2 State Expenditures'!K16</f>
        <v>0</v>
      </c>
      <c r="L16" s="31">
        <f>'C.1 Federal Expenditures'!L16+'C.2 State Expenditures'!L16</f>
        <v>0</v>
      </c>
      <c r="M16" s="31">
        <f>'C.1 Federal Expenditures'!M16+'C.2 State Expenditures'!M16</f>
        <v>0</v>
      </c>
      <c r="N16" s="31">
        <f>'C.1 Federal Expenditures'!N16+'C.2 State Expenditures'!N16</f>
        <v>10823110</v>
      </c>
      <c r="O16" s="31">
        <f>'C.1 Federal Expenditures'!O16+'C.2 State Expenditures'!O16</f>
        <v>0</v>
      </c>
      <c r="P16" s="31">
        <f>'C.1 Federal Expenditures'!P16+'C.2 State Expenditures'!P16</f>
        <v>0</v>
      </c>
      <c r="Q16" s="31">
        <f>'C.1 Federal Expenditures'!Q16+'C.2 State Expenditures'!Q16</f>
        <v>10823110</v>
      </c>
      <c r="R16" s="31">
        <f>'C.1 Federal Expenditures'!R16+'C.2 State Expenditures'!R16</f>
        <v>2946311</v>
      </c>
      <c r="S16" s="31">
        <f>'C.1 Federal Expenditures'!S16+'C.2 State Expenditures'!S16</f>
        <v>104176</v>
      </c>
      <c r="T16" s="31">
        <f>'C.1 Federal Expenditures'!T16+'C.2 State Expenditures'!T16</f>
        <v>39326</v>
      </c>
      <c r="U16" s="31">
        <f>'C.1 Federal Expenditures'!U16+'C.2 State Expenditures'!U16</f>
        <v>2802809</v>
      </c>
      <c r="V16" s="31">
        <f>'C.1 Federal Expenditures'!V16+'C.2 State Expenditures'!V16</f>
        <v>61824</v>
      </c>
      <c r="W16" s="31">
        <f>'C.1 Federal Expenditures'!W16+'C.2 State Expenditures'!W16</f>
        <v>4647457</v>
      </c>
      <c r="X16" s="31">
        <f>'C.1 Federal Expenditures'!X16+'C.2 State Expenditures'!X16</f>
        <v>3160572</v>
      </c>
      <c r="Y16" s="31">
        <f>'C.1 Federal Expenditures'!Y16+'C.2 State Expenditures'!Y16</f>
        <v>1486885</v>
      </c>
      <c r="Z16" s="31">
        <f>'C.1 Federal Expenditures'!Z16+'C.2 State Expenditures'!Z16</f>
        <v>0</v>
      </c>
      <c r="AA16" s="31">
        <f>'C.1 Federal Expenditures'!AA16+'C.2 State Expenditures'!AA16</f>
        <v>0</v>
      </c>
      <c r="AB16" s="31">
        <f>'C.1 Federal Expenditures'!AB16+'C.2 State Expenditures'!AB16</f>
        <v>0</v>
      </c>
      <c r="AC16" s="31">
        <f>'C.1 Federal Expenditures'!AC16+'C.2 State Expenditures'!AC16</f>
        <v>974528</v>
      </c>
      <c r="AD16" s="31">
        <f>'C.1 Federal Expenditures'!AD16+'C.2 State Expenditures'!AD16</f>
        <v>0</v>
      </c>
      <c r="AE16" s="31">
        <f>'C.1 Federal Expenditures'!AE16+'C.2 State Expenditures'!AE16</f>
        <v>0</v>
      </c>
      <c r="AF16" s="31">
        <f>'C.1 Federal Expenditures'!AF16+'C.2 State Expenditures'!AF16</f>
        <v>353180</v>
      </c>
      <c r="AG16" s="31">
        <f>'C.1 Federal Expenditures'!AG16+'C.2 State Expenditures'!AG16</f>
        <v>0</v>
      </c>
      <c r="AH16" s="31">
        <f>'C.1 Federal Expenditures'!AH16+'C.2 State Expenditures'!AH16</f>
        <v>1725786</v>
      </c>
      <c r="AI16" s="31">
        <f>'C.1 Federal Expenditures'!AI16+'C.2 State Expenditures'!AI16</f>
        <v>1725786</v>
      </c>
      <c r="AJ16" s="31">
        <f>'C.1 Federal Expenditures'!AJ16+'C.2 State Expenditures'!AJ16</f>
        <v>0</v>
      </c>
      <c r="AK16" s="31">
        <f>'C.1 Federal Expenditures'!AK16+'C.2 State Expenditures'!AK16</f>
        <v>0</v>
      </c>
      <c r="AL16" s="31">
        <f>'C.1 Federal Expenditures'!AL16+'C.2 State Expenditures'!AL16</f>
        <v>0</v>
      </c>
      <c r="AM16" s="31">
        <f>'C.1 Federal Expenditures'!AM16+'C.2 State Expenditures'!AM16</f>
        <v>6480371</v>
      </c>
      <c r="AN16" s="31">
        <f>'C.1 Federal Expenditures'!AN16+'C.2 State Expenditures'!AN16</f>
        <v>5279383</v>
      </c>
      <c r="AO16" s="31">
        <f>'C.1 Federal Expenditures'!AO16+'C.2 State Expenditures'!AO16</f>
        <v>0</v>
      </c>
      <c r="AP16" s="31">
        <f>'C.1 Federal Expenditures'!AP16+'C.2 State Expenditures'!AP16</f>
        <v>1200988</v>
      </c>
      <c r="AQ16" s="31">
        <f>'C.1 Federal Expenditures'!AQ16+'C.2 State Expenditures'!AQ16</f>
        <v>0</v>
      </c>
      <c r="AR16" s="31">
        <f>'C.1 Federal Expenditures'!AR16+'C.2 State Expenditures'!AR16</f>
        <v>35927304</v>
      </c>
      <c r="AS16" s="31">
        <f>'C.1 Federal Expenditures'!AS16</f>
        <v>0</v>
      </c>
      <c r="AT16" s="31">
        <f>'C.1 Federal Expenditures'!AT16</f>
        <v>8268887</v>
      </c>
      <c r="AU16" s="12"/>
      <c r="AV16" s="12"/>
      <c r="AW16" s="12"/>
      <c r="AX16" s="12"/>
      <c r="AY16" s="12"/>
      <c r="AZ16" s="12"/>
      <c r="BA16" s="12"/>
      <c r="BB16" s="12"/>
      <c r="BC16" s="12"/>
      <c r="BD16" s="12"/>
      <c r="BE16" s="12"/>
    </row>
    <row r="17" spans="1:57" x14ac:dyDescent="0.35">
      <c r="A17" s="52" t="s">
        <v>14</v>
      </c>
      <c r="B17" s="31">
        <f>'C.1 Federal Expenditures'!B17+'C.2 State Expenditures'!B17</f>
        <v>583126272</v>
      </c>
      <c r="C17" s="31">
        <f>'C.1 Federal Expenditures'!C17+'C.2 State Expenditures'!C17</f>
        <v>0</v>
      </c>
      <c r="D17" s="31">
        <f>'C.1 Federal Expenditures'!D17+'C.2 State Expenditures'!D17</f>
        <v>1200000</v>
      </c>
      <c r="E17" s="31">
        <f>'C.1 Federal Expenditures'!E17+'C.2 State Expenditures'!E17</f>
        <v>581926272</v>
      </c>
      <c r="F17" s="31">
        <f>'C.1 Federal Expenditures'!F17+'C.2 State Expenditures'!F17</f>
        <v>0</v>
      </c>
      <c r="G17" s="31">
        <f>'C.1 Federal Expenditures'!G17+'C.2 State Expenditures'!G17</f>
        <v>50912441</v>
      </c>
      <c r="H17" s="31">
        <f>'C.1 Federal Expenditures'!H17+'C.2 State Expenditures'!H17</f>
        <v>50912441</v>
      </c>
      <c r="I17" s="31">
        <f>'C.1 Federal Expenditures'!I17+'C.2 State Expenditures'!I17</f>
        <v>0</v>
      </c>
      <c r="J17" s="31">
        <f>'C.1 Federal Expenditures'!J17+'C.2 State Expenditures'!J17</f>
        <v>0</v>
      </c>
      <c r="K17" s="31">
        <f>'C.1 Federal Expenditures'!K17+'C.2 State Expenditures'!K17</f>
        <v>0</v>
      </c>
      <c r="L17" s="31">
        <f>'C.1 Federal Expenditures'!L17+'C.2 State Expenditures'!L17</f>
        <v>0</v>
      </c>
      <c r="M17" s="31">
        <f>'C.1 Federal Expenditures'!M17+'C.2 State Expenditures'!M17</f>
        <v>0</v>
      </c>
      <c r="N17" s="31">
        <f>'C.1 Federal Expenditures'!N17+'C.2 State Expenditures'!N17</f>
        <v>0</v>
      </c>
      <c r="O17" s="31">
        <f>'C.1 Federal Expenditures'!O17+'C.2 State Expenditures'!O17</f>
        <v>0</v>
      </c>
      <c r="P17" s="31">
        <f>'C.1 Federal Expenditures'!P17+'C.2 State Expenditures'!P17</f>
        <v>0</v>
      </c>
      <c r="Q17" s="31">
        <f>'C.1 Federal Expenditures'!Q17+'C.2 State Expenditures'!Q17</f>
        <v>0</v>
      </c>
      <c r="R17" s="31">
        <f>'C.1 Federal Expenditures'!R17+'C.2 State Expenditures'!R17</f>
        <v>17586565</v>
      </c>
      <c r="S17" s="31">
        <f>'C.1 Federal Expenditures'!S17+'C.2 State Expenditures'!S17</f>
        <v>0</v>
      </c>
      <c r="T17" s="31">
        <f>'C.1 Federal Expenditures'!T17+'C.2 State Expenditures'!T17</f>
        <v>11606817</v>
      </c>
      <c r="U17" s="31">
        <f>'C.1 Federal Expenditures'!U17+'C.2 State Expenditures'!U17</f>
        <v>5979748</v>
      </c>
      <c r="V17" s="31">
        <f>'C.1 Federal Expenditures'!V17+'C.2 State Expenditures'!V17</f>
        <v>739016</v>
      </c>
      <c r="W17" s="31">
        <f>'C.1 Federal Expenditures'!W17+'C.2 State Expenditures'!W17</f>
        <v>664708810</v>
      </c>
      <c r="X17" s="31">
        <f>'C.1 Federal Expenditures'!X17+'C.2 State Expenditures'!X17</f>
        <v>560157559</v>
      </c>
      <c r="Y17" s="31">
        <f>'C.1 Federal Expenditures'!Y17+'C.2 State Expenditures'!Y17</f>
        <v>104551251</v>
      </c>
      <c r="Z17" s="31">
        <f>'C.1 Federal Expenditures'!Z17+'C.2 State Expenditures'!Z17</f>
        <v>450600</v>
      </c>
      <c r="AA17" s="31">
        <f>'C.1 Federal Expenditures'!AA17+'C.2 State Expenditures'!AA17</f>
        <v>86932607</v>
      </c>
      <c r="AB17" s="31">
        <f>'C.1 Federal Expenditures'!AB17+'C.2 State Expenditures'!AB17</f>
        <v>0</v>
      </c>
      <c r="AC17" s="31">
        <f>'C.1 Federal Expenditures'!AC17+'C.2 State Expenditures'!AC17</f>
        <v>878738</v>
      </c>
      <c r="AD17" s="31">
        <f>'C.1 Federal Expenditures'!AD17+'C.2 State Expenditures'!AD17</f>
        <v>5291018</v>
      </c>
      <c r="AE17" s="31">
        <f>'C.1 Federal Expenditures'!AE17+'C.2 State Expenditures'!AE17</f>
        <v>12953384</v>
      </c>
      <c r="AF17" s="31">
        <f>'C.1 Federal Expenditures'!AF17+'C.2 State Expenditures'!AF17</f>
        <v>110872</v>
      </c>
      <c r="AG17" s="31">
        <f>'C.1 Federal Expenditures'!AG17+'C.2 State Expenditures'!AG17</f>
        <v>0</v>
      </c>
      <c r="AH17" s="31">
        <f>'C.1 Federal Expenditures'!AH17+'C.2 State Expenditures'!AH17</f>
        <v>239565118</v>
      </c>
      <c r="AI17" s="31">
        <f>'C.1 Federal Expenditures'!AI17+'C.2 State Expenditures'!AI17</f>
        <v>0</v>
      </c>
      <c r="AJ17" s="31">
        <f>'C.1 Federal Expenditures'!AJ17+'C.2 State Expenditures'!AJ17</f>
        <v>0</v>
      </c>
      <c r="AK17" s="31">
        <f>'C.1 Federal Expenditures'!AK17+'C.2 State Expenditures'!AK17</f>
        <v>239565118</v>
      </c>
      <c r="AL17" s="31">
        <f>'C.1 Federal Expenditures'!AL17+'C.2 State Expenditures'!AL17</f>
        <v>0</v>
      </c>
      <c r="AM17" s="31">
        <f>'C.1 Federal Expenditures'!AM17+'C.2 State Expenditures'!AM17</f>
        <v>76156578</v>
      </c>
      <c r="AN17" s="31">
        <f>'C.1 Federal Expenditures'!AN17+'C.2 State Expenditures'!AN17</f>
        <v>0</v>
      </c>
      <c r="AO17" s="31">
        <f>'C.1 Federal Expenditures'!AO17+'C.2 State Expenditures'!AO17</f>
        <v>76156578</v>
      </c>
      <c r="AP17" s="31">
        <f>'C.1 Federal Expenditures'!AP17+'C.2 State Expenditures'!AP17</f>
        <v>0</v>
      </c>
      <c r="AQ17" s="31">
        <f>'C.1 Federal Expenditures'!AQ17+'C.2 State Expenditures'!AQ17</f>
        <v>0</v>
      </c>
      <c r="AR17" s="31">
        <f>'C.1 Federal Expenditures'!AR17+'C.2 State Expenditures'!AR17</f>
        <v>1156285747</v>
      </c>
      <c r="AS17" s="31">
        <f>'C.1 Federal Expenditures'!AS17</f>
        <v>0</v>
      </c>
      <c r="AT17" s="31">
        <f>'C.1 Federal Expenditures'!AT17</f>
        <v>0</v>
      </c>
      <c r="AU17" s="12"/>
      <c r="AV17" s="12"/>
      <c r="AW17" s="12"/>
      <c r="AX17" s="12"/>
      <c r="AY17" s="12"/>
      <c r="AZ17" s="12"/>
      <c r="BA17" s="12"/>
      <c r="BB17" s="12"/>
      <c r="BC17" s="12"/>
      <c r="BD17" s="12"/>
      <c r="BE17" s="12"/>
    </row>
    <row r="18" spans="1:57" x14ac:dyDescent="0.35">
      <c r="A18" s="52" t="s">
        <v>15</v>
      </c>
      <c r="B18" s="31">
        <f>'C.1 Federal Expenditures'!B18+'C.2 State Expenditures'!B18</f>
        <v>206116672</v>
      </c>
      <c r="C18" s="31">
        <f>'C.1 Federal Expenditures'!C18+'C.2 State Expenditures'!C18</f>
        <v>61835002</v>
      </c>
      <c r="D18" s="31">
        <f>'C.1 Federal Expenditures'!D18+'C.2 State Expenditures'!D18</f>
        <v>0</v>
      </c>
      <c r="E18" s="31">
        <f>'C.1 Federal Expenditures'!E18+'C.2 State Expenditures'!E18</f>
        <v>144281670</v>
      </c>
      <c r="F18" s="31">
        <f>'C.1 Federal Expenditures'!F18+'C.2 State Expenditures'!F18</f>
        <v>37505257</v>
      </c>
      <c r="G18" s="31">
        <f>'C.1 Federal Expenditures'!G18+'C.2 State Expenditures'!G18</f>
        <v>16013393</v>
      </c>
      <c r="H18" s="31">
        <f>'C.1 Federal Expenditures'!H18+'C.2 State Expenditures'!H18</f>
        <v>16013393</v>
      </c>
      <c r="I18" s="31">
        <f>'C.1 Federal Expenditures'!I18+'C.2 State Expenditures'!I18</f>
        <v>0</v>
      </c>
      <c r="J18" s="31">
        <f>'C.1 Federal Expenditures'!J18+'C.2 State Expenditures'!J18</f>
        <v>0</v>
      </c>
      <c r="K18" s="31">
        <f>'C.1 Federal Expenditures'!K18+'C.2 State Expenditures'!K18</f>
        <v>0</v>
      </c>
      <c r="L18" s="31">
        <f>'C.1 Federal Expenditures'!L18+'C.2 State Expenditures'!L18</f>
        <v>0</v>
      </c>
      <c r="M18" s="31">
        <f>'C.1 Federal Expenditures'!M18+'C.2 State Expenditures'!M18</f>
        <v>0</v>
      </c>
      <c r="N18" s="31">
        <f>'C.1 Federal Expenditures'!N18+'C.2 State Expenditures'!N18</f>
        <v>0</v>
      </c>
      <c r="O18" s="31">
        <f>'C.1 Federal Expenditures'!O18+'C.2 State Expenditures'!O18</f>
        <v>0</v>
      </c>
      <c r="P18" s="31">
        <f>'C.1 Federal Expenditures'!P18+'C.2 State Expenditures'!P18</f>
        <v>0</v>
      </c>
      <c r="Q18" s="31">
        <f>'C.1 Federal Expenditures'!Q18+'C.2 State Expenditures'!Q18</f>
        <v>0</v>
      </c>
      <c r="R18" s="31">
        <f>'C.1 Federal Expenditures'!R18+'C.2 State Expenditures'!R18</f>
        <v>5707478</v>
      </c>
      <c r="S18" s="31">
        <f>'C.1 Federal Expenditures'!S18+'C.2 State Expenditures'!S18</f>
        <v>0</v>
      </c>
      <c r="T18" s="31">
        <f>'C.1 Federal Expenditures'!T18+'C.2 State Expenditures'!T18</f>
        <v>3019765</v>
      </c>
      <c r="U18" s="31">
        <f>'C.1 Federal Expenditures'!U18+'C.2 State Expenditures'!U18</f>
        <v>2687713</v>
      </c>
      <c r="V18" s="31">
        <f>'C.1 Federal Expenditures'!V18+'C.2 State Expenditures'!V18</f>
        <v>996505</v>
      </c>
      <c r="W18" s="31">
        <f>'C.1 Federal Expenditures'!W18+'C.2 State Expenditures'!W18</f>
        <v>52180748</v>
      </c>
      <c r="X18" s="31">
        <f>'C.1 Federal Expenditures'!X18+'C.2 State Expenditures'!X18</f>
        <v>52180748</v>
      </c>
      <c r="Y18" s="31">
        <f>'C.1 Federal Expenditures'!Y18+'C.2 State Expenditures'!Y18</f>
        <v>0</v>
      </c>
      <c r="Z18" s="31">
        <f>'C.1 Federal Expenditures'!Z18+'C.2 State Expenditures'!Z18</f>
        <v>0</v>
      </c>
      <c r="AA18" s="31">
        <f>'C.1 Federal Expenditures'!AA18+'C.2 State Expenditures'!AA18</f>
        <v>24844970</v>
      </c>
      <c r="AB18" s="31">
        <f>'C.1 Federal Expenditures'!AB18+'C.2 State Expenditures'!AB18</f>
        <v>0</v>
      </c>
      <c r="AC18" s="31">
        <f>'C.1 Federal Expenditures'!AC18+'C.2 State Expenditures'!AC18</f>
        <v>290265</v>
      </c>
      <c r="AD18" s="31">
        <f>'C.1 Federal Expenditures'!AD18+'C.2 State Expenditures'!AD18</f>
        <v>0</v>
      </c>
      <c r="AE18" s="31">
        <f>'C.1 Federal Expenditures'!AE18+'C.2 State Expenditures'!AE18</f>
        <v>19431304</v>
      </c>
      <c r="AF18" s="31">
        <f>'C.1 Federal Expenditures'!AF18+'C.2 State Expenditures'!AF18</f>
        <v>3622982</v>
      </c>
      <c r="AG18" s="31">
        <f>'C.1 Federal Expenditures'!AG18+'C.2 State Expenditures'!AG18</f>
        <v>32619860</v>
      </c>
      <c r="AH18" s="31">
        <f>'C.1 Federal Expenditures'!AH18+'C.2 State Expenditures'!AH18</f>
        <v>2759252</v>
      </c>
      <c r="AI18" s="31">
        <f>'C.1 Federal Expenditures'!AI18+'C.2 State Expenditures'!AI18</f>
        <v>2759252</v>
      </c>
      <c r="AJ18" s="31">
        <f>'C.1 Federal Expenditures'!AJ18+'C.2 State Expenditures'!AJ18</f>
        <v>0</v>
      </c>
      <c r="AK18" s="31">
        <f>'C.1 Federal Expenditures'!AK18+'C.2 State Expenditures'!AK18</f>
        <v>0</v>
      </c>
      <c r="AL18" s="31">
        <f>'C.1 Federal Expenditures'!AL18+'C.2 State Expenditures'!AL18</f>
        <v>27233780</v>
      </c>
      <c r="AM18" s="31">
        <f>'C.1 Federal Expenditures'!AM18+'C.2 State Expenditures'!AM18</f>
        <v>28414823</v>
      </c>
      <c r="AN18" s="31">
        <f>'C.1 Federal Expenditures'!AN18+'C.2 State Expenditures'!AN18</f>
        <v>15617148</v>
      </c>
      <c r="AO18" s="31">
        <f>'C.1 Federal Expenditures'!AO18+'C.2 State Expenditures'!AO18</f>
        <v>0</v>
      </c>
      <c r="AP18" s="31">
        <f>'C.1 Federal Expenditures'!AP18+'C.2 State Expenditures'!AP18</f>
        <v>12797675</v>
      </c>
      <c r="AQ18" s="31">
        <f>'C.1 Federal Expenditures'!AQ18+'C.2 State Expenditures'!AQ18</f>
        <v>57351743</v>
      </c>
      <c r="AR18" s="31">
        <f>'C.1 Federal Expenditures'!AR18+'C.2 State Expenditures'!AR18</f>
        <v>271467103</v>
      </c>
      <c r="AS18" s="31">
        <f>'C.1 Federal Expenditures'!AS18</f>
        <v>13405811</v>
      </c>
      <c r="AT18" s="31">
        <f>'C.1 Federal Expenditures'!AT18</f>
        <v>18647276</v>
      </c>
      <c r="AU18" s="12"/>
      <c r="AV18" s="12"/>
      <c r="AW18" s="12"/>
      <c r="AX18" s="12"/>
      <c r="AY18" s="12"/>
      <c r="AZ18" s="12"/>
      <c r="BA18" s="12"/>
      <c r="BB18" s="12"/>
      <c r="BC18" s="12"/>
      <c r="BD18" s="12"/>
      <c r="BE18" s="12"/>
    </row>
    <row r="19" spans="1:57" x14ac:dyDescent="0.35">
      <c r="A19" s="52" t="s">
        <v>16</v>
      </c>
      <c r="B19" s="31">
        <f>'C.1 Federal Expenditures'!B19+'C.2 State Expenditures'!B19</f>
        <v>130558068</v>
      </c>
      <c r="C19" s="31">
        <f>'C.1 Federal Expenditures'!C19+'C.2 State Expenditures'!C19</f>
        <v>26205412</v>
      </c>
      <c r="D19" s="31">
        <f>'C.1 Federal Expenditures'!D19+'C.2 State Expenditures'!D19</f>
        <v>12962008</v>
      </c>
      <c r="E19" s="31">
        <f>'C.1 Federal Expenditures'!E19+'C.2 State Expenditures'!E19</f>
        <v>91390648</v>
      </c>
      <c r="F19" s="31">
        <f>'C.1 Federal Expenditures'!F19+'C.2 State Expenditures'!F19</f>
        <v>866064</v>
      </c>
      <c r="G19" s="31">
        <f>'C.1 Federal Expenditures'!G19+'C.2 State Expenditures'!G19</f>
        <v>30372554</v>
      </c>
      <c r="H19" s="31">
        <f>'C.1 Federal Expenditures'!H19+'C.2 State Expenditures'!H19</f>
        <v>30372554</v>
      </c>
      <c r="I19" s="31">
        <f>'C.1 Federal Expenditures'!I19+'C.2 State Expenditures'!I19</f>
        <v>0</v>
      </c>
      <c r="J19" s="31">
        <f>'C.1 Federal Expenditures'!J19+'C.2 State Expenditures'!J19</f>
        <v>0</v>
      </c>
      <c r="K19" s="31">
        <f>'C.1 Federal Expenditures'!K19+'C.2 State Expenditures'!K19</f>
        <v>0</v>
      </c>
      <c r="L19" s="31">
        <f>'C.1 Federal Expenditures'!L19+'C.2 State Expenditures'!L19</f>
        <v>0</v>
      </c>
      <c r="M19" s="31">
        <f>'C.1 Federal Expenditures'!M19+'C.2 State Expenditures'!M19</f>
        <v>0</v>
      </c>
      <c r="N19" s="31">
        <f>'C.1 Federal Expenditures'!N19+'C.2 State Expenditures'!N19</f>
        <v>0</v>
      </c>
      <c r="O19" s="31">
        <f>'C.1 Federal Expenditures'!O19+'C.2 State Expenditures'!O19</f>
        <v>0</v>
      </c>
      <c r="P19" s="31">
        <f>'C.1 Federal Expenditures'!P19+'C.2 State Expenditures'!P19</f>
        <v>0</v>
      </c>
      <c r="Q19" s="31">
        <f>'C.1 Federal Expenditures'!Q19+'C.2 State Expenditures'!Q19</f>
        <v>0</v>
      </c>
      <c r="R19" s="31">
        <f>'C.1 Federal Expenditures'!R19+'C.2 State Expenditures'!R19</f>
        <v>8489507</v>
      </c>
      <c r="S19" s="31">
        <f>'C.1 Federal Expenditures'!S19+'C.2 State Expenditures'!S19</f>
        <v>0</v>
      </c>
      <c r="T19" s="31">
        <f>'C.1 Federal Expenditures'!T19+'C.2 State Expenditures'!T19</f>
        <v>0</v>
      </c>
      <c r="U19" s="31">
        <f>'C.1 Federal Expenditures'!U19+'C.2 State Expenditures'!U19</f>
        <v>8489507</v>
      </c>
      <c r="V19" s="31">
        <f>'C.1 Federal Expenditures'!V19+'C.2 State Expenditures'!V19</f>
        <v>480465</v>
      </c>
      <c r="W19" s="31">
        <f>'C.1 Federal Expenditures'!W19+'C.2 State Expenditures'!W19</f>
        <v>26398218</v>
      </c>
      <c r="X19" s="31">
        <f>'C.1 Federal Expenditures'!X19+'C.2 State Expenditures'!X19</f>
        <v>26398218</v>
      </c>
      <c r="Y19" s="31">
        <f>'C.1 Federal Expenditures'!Y19+'C.2 State Expenditures'!Y19</f>
        <v>0</v>
      </c>
      <c r="Z19" s="31">
        <f>'C.1 Federal Expenditures'!Z19+'C.2 State Expenditures'!Z19</f>
        <v>0</v>
      </c>
      <c r="AA19" s="31">
        <f>'C.1 Federal Expenditures'!AA19+'C.2 State Expenditures'!AA19</f>
        <v>25389917</v>
      </c>
      <c r="AB19" s="31">
        <f>'C.1 Federal Expenditures'!AB19+'C.2 State Expenditures'!AB19</f>
        <v>0</v>
      </c>
      <c r="AC19" s="31">
        <f>'C.1 Federal Expenditures'!AC19+'C.2 State Expenditures'!AC19</f>
        <v>346675</v>
      </c>
      <c r="AD19" s="31">
        <f>'C.1 Federal Expenditures'!AD19+'C.2 State Expenditures'!AD19</f>
        <v>0</v>
      </c>
      <c r="AE19" s="31">
        <f>'C.1 Federal Expenditures'!AE19+'C.2 State Expenditures'!AE19</f>
        <v>0</v>
      </c>
      <c r="AF19" s="31">
        <f>'C.1 Federal Expenditures'!AF19+'C.2 State Expenditures'!AF19</f>
        <v>1540272</v>
      </c>
      <c r="AG19" s="31">
        <f>'C.1 Federal Expenditures'!AG19+'C.2 State Expenditures'!AG19</f>
        <v>8729</v>
      </c>
      <c r="AH19" s="31">
        <f>'C.1 Federal Expenditures'!AH19+'C.2 State Expenditures'!AH19</f>
        <v>46659794</v>
      </c>
      <c r="AI19" s="31">
        <f>'C.1 Federal Expenditures'!AI19+'C.2 State Expenditures'!AI19</f>
        <v>44341591</v>
      </c>
      <c r="AJ19" s="31">
        <f>'C.1 Federal Expenditures'!AJ19+'C.2 State Expenditures'!AJ19</f>
        <v>0</v>
      </c>
      <c r="AK19" s="31">
        <f>'C.1 Federal Expenditures'!AK19+'C.2 State Expenditures'!AK19</f>
        <v>2318203</v>
      </c>
      <c r="AL19" s="31">
        <f>'C.1 Federal Expenditures'!AL19+'C.2 State Expenditures'!AL19</f>
        <v>0</v>
      </c>
      <c r="AM19" s="31">
        <f>'C.1 Federal Expenditures'!AM19+'C.2 State Expenditures'!AM19</f>
        <v>12283043</v>
      </c>
      <c r="AN19" s="31">
        <f>'C.1 Federal Expenditures'!AN19+'C.2 State Expenditures'!AN19</f>
        <v>4859668</v>
      </c>
      <c r="AO19" s="31">
        <f>'C.1 Federal Expenditures'!AO19+'C.2 State Expenditures'!AO19</f>
        <v>5764683</v>
      </c>
      <c r="AP19" s="31">
        <f>'C.1 Federal Expenditures'!AP19+'C.2 State Expenditures'!AP19</f>
        <v>1658692</v>
      </c>
      <c r="AQ19" s="31">
        <f>'C.1 Federal Expenditures'!AQ19+'C.2 State Expenditures'!AQ19</f>
        <v>0</v>
      </c>
      <c r="AR19" s="31">
        <f>'C.1 Federal Expenditures'!AR19+'C.2 State Expenditures'!AR19</f>
        <v>151969174</v>
      </c>
      <c r="AS19" s="31">
        <f>'C.1 Federal Expenditures'!AS19</f>
        <v>11008335</v>
      </c>
      <c r="AT19" s="31">
        <f>'C.1 Federal Expenditures'!AT19</f>
        <v>0</v>
      </c>
      <c r="AU19" s="12"/>
      <c r="AV19" s="12"/>
      <c r="AW19" s="12"/>
      <c r="AX19" s="12"/>
      <c r="AY19" s="12"/>
      <c r="AZ19" s="12"/>
      <c r="BA19" s="12"/>
      <c r="BB19" s="12"/>
      <c r="BC19" s="12"/>
      <c r="BD19" s="12"/>
      <c r="BE19" s="12"/>
    </row>
    <row r="20" spans="1:57" x14ac:dyDescent="0.35">
      <c r="A20" s="52" t="s">
        <v>17</v>
      </c>
      <c r="B20" s="31">
        <f>'C.1 Federal Expenditures'!B20+'C.2 State Expenditures'!B20</f>
        <v>101477697</v>
      </c>
      <c r="C20" s="31">
        <f>'C.1 Federal Expenditures'!C20+'C.2 State Expenditures'!C20</f>
        <v>0</v>
      </c>
      <c r="D20" s="31">
        <f>'C.1 Federal Expenditures'!D20+'C.2 State Expenditures'!D20</f>
        <v>10147769</v>
      </c>
      <c r="E20" s="31">
        <f>'C.1 Federal Expenditures'!E20+'C.2 State Expenditures'!E20</f>
        <v>91329928</v>
      </c>
      <c r="F20" s="31">
        <f>'C.1 Federal Expenditures'!F20+'C.2 State Expenditures'!F20</f>
        <v>72686229</v>
      </c>
      <c r="G20" s="31">
        <f>'C.1 Federal Expenditures'!G20+'C.2 State Expenditures'!G20</f>
        <v>13060506</v>
      </c>
      <c r="H20" s="31">
        <f>'C.1 Federal Expenditures'!H20+'C.2 State Expenditures'!H20</f>
        <v>13060506</v>
      </c>
      <c r="I20" s="31">
        <f>'C.1 Federal Expenditures'!I20+'C.2 State Expenditures'!I20</f>
        <v>0</v>
      </c>
      <c r="J20" s="31">
        <f>'C.1 Federal Expenditures'!J20+'C.2 State Expenditures'!J20</f>
        <v>36118385</v>
      </c>
      <c r="K20" s="31">
        <f>'C.1 Federal Expenditures'!K20+'C.2 State Expenditures'!K20</f>
        <v>36118385</v>
      </c>
      <c r="L20" s="31">
        <f>'C.1 Federal Expenditures'!L20+'C.2 State Expenditures'!L20</f>
        <v>0</v>
      </c>
      <c r="M20" s="31">
        <f>'C.1 Federal Expenditures'!M20+'C.2 State Expenditures'!M20</f>
        <v>0</v>
      </c>
      <c r="N20" s="31">
        <f>'C.1 Federal Expenditures'!N20+'C.2 State Expenditures'!N20</f>
        <v>882784</v>
      </c>
      <c r="O20" s="31">
        <f>'C.1 Federal Expenditures'!O20+'C.2 State Expenditures'!O20</f>
        <v>882784</v>
      </c>
      <c r="P20" s="31">
        <f>'C.1 Federal Expenditures'!P20+'C.2 State Expenditures'!P20</f>
        <v>0</v>
      </c>
      <c r="Q20" s="31">
        <f>'C.1 Federal Expenditures'!Q20+'C.2 State Expenditures'!Q20</f>
        <v>0</v>
      </c>
      <c r="R20" s="31">
        <f>'C.1 Federal Expenditures'!R20+'C.2 State Expenditures'!R20</f>
        <v>640632</v>
      </c>
      <c r="S20" s="31">
        <f>'C.1 Federal Expenditures'!S20+'C.2 State Expenditures'!S20</f>
        <v>0</v>
      </c>
      <c r="T20" s="31">
        <f>'C.1 Federal Expenditures'!T20+'C.2 State Expenditures'!T20</f>
        <v>315590</v>
      </c>
      <c r="U20" s="31">
        <f>'C.1 Federal Expenditures'!U20+'C.2 State Expenditures'!U20</f>
        <v>325042</v>
      </c>
      <c r="V20" s="31">
        <f>'C.1 Federal Expenditures'!V20+'C.2 State Expenditures'!V20</f>
        <v>1468335</v>
      </c>
      <c r="W20" s="31">
        <f>'C.1 Federal Expenditures'!W20+'C.2 State Expenditures'!W20</f>
        <v>25047880</v>
      </c>
      <c r="X20" s="31">
        <f>'C.1 Federal Expenditures'!X20+'C.2 State Expenditures'!X20</f>
        <v>6673024</v>
      </c>
      <c r="Y20" s="31">
        <f>'C.1 Federal Expenditures'!Y20+'C.2 State Expenditures'!Y20</f>
        <v>18374856</v>
      </c>
      <c r="Z20" s="31">
        <f>'C.1 Federal Expenditures'!Z20+'C.2 State Expenditures'!Z20</f>
        <v>0</v>
      </c>
      <c r="AA20" s="31">
        <f>'C.1 Federal Expenditures'!AA20+'C.2 State Expenditures'!AA20</f>
        <v>38493135</v>
      </c>
      <c r="AB20" s="31">
        <f>'C.1 Federal Expenditures'!AB20+'C.2 State Expenditures'!AB20</f>
        <v>0</v>
      </c>
      <c r="AC20" s="31">
        <f>'C.1 Federal Expenditures'!AC20+'C.2 State Expenditures'!AC20</f>
        <v>0</v>
      </c>
      <c r="AD20" s="31">
        <f>'C.1 Federal Expenditures'!AD20+'C.2 State Expenditures'!AD20</f>
        <v>3951579</v>
      </c>
      <c r="AE20" s="31">
        <f>'C.1 Federal Expenditures'!AE20+'C.2 State Expenditures'!AE20</f>
        <v>19481823</v>
      </c>
      <c r="AF20" s="31">
        <f>'C.1 Federal Expenditures'!AF20+'C.2 State Expenditures'!AF20</f>
        <v>0</v>
      </c>
      <c r="AG20" s="31">
        <f>'C.1 Federal Expenditures'!AG20+'C.2 State Expenditures'!AG20</f>
        <v>1180105</v>
      </c>
      <c r="AH20" s="31">
        <f>'C.1 Federal Expenditures'!AH20+'C.2 State Expenditures'!AH20</f>
        <v>5919766</v>
      </c>
      <c r="AI20" s="31">
        <f>'C.1 Federal Expenditures'!AI20+'C.2 State Expenditures'!AI20</f>
        <v>5919766</v>
      </c>
      <c r="AJ20" s="31">
        <f>'C.1 Federal Expenditures'!AJ20+'C.2 State Expenditures'!AJ20</f>
        <v>0</v>
      </c>
      <c r="AK20" s="31">
        <f>'C.1 Federal Expenditures'!AK20+'C.2 State Expenditures'!AK20</f>
        <v>0</v>
      </c>
      <c r="AL20" s="31">
        <f>'C.1 Federal Expenditures'!AL20+'C.2 State Expenditures'!AL20</f>
        <v>5867177</v>
      </c>
      <c r="AM20" s="31">
        <f>'C.1 Federal Expenditures'!AM20+'C.2 State Expenditures'!AM20</f>
        <v>14812149</v>
      </c>
      <c r="AN20" s="31">
        <f>'C.1 Federal Expenditures'!AN20+'C.2 State Expenditures'!AN20</f>
        <v>8366961</v>
      </c>
      <c r="AO20" s="31">
        <f>'C.1 Federal Expenditures'!AO20+'C.2 State Expenditures'!AO20</f>
        <v>4909491</v>
      </c>
      <c r="AP20" s="31">
        <f>'C.1 Federal Expenditures'!AP20+'C.2 State Expenditures'!AP20</f>
        <v>1535697</v>
      </c>
      <c r="AQ20" s="31">
        <f>'C.1 Federal Expenditures'!AQ20+'C.2 State Expenditures'!AQ20</f>
        <v>0</v>
      </c>
      <c r="AR20" s="31">
        <f>'C.1 Federal Expenditures'!AR20+'C.2 State Expenditures'!AR20</f>
        <v>166924256</v>
      </c>
      <c r="AS20" s="31">
        <f>'C.1 Federal Expenditures'!AS20</f>
        <v>3567439</v>
      </c>
      <c r="AT20" s="31">
        <f>'C.1 Federal Expenditures'!AT20</f>
        <v>57065477</v>
      </c>
      <c r="AU20" s="12"/>
      <c r="AV20" s="12"/>
      <c r="AW20" s="12"/>
      <c r="AX20" s="12"/>
      <c r="AY20" s="12"/>
      <c r="AZ20" s="12"/>
      <c r="BA20" s="12"/>
      <c r="BB20" s="12"/>
      <c r="BC20" s="12"/>
      <c r="BD20" s="12"/>
      <c r="BE20" s="12"/>
    </row>
    <row r="21" spans="1:57" x14ac:dyDescent="0.35">
      <c r="A21" s="52" t="s">
        <v>18</v>
      </c>
      <c r="B21" s="31">
        <f>'C.1 Federal Expenditures'!B21+'C.2 State Expenditures'!B21</f>
        <v>180689420</v>
      </c>
      <c r="C21" s="31">
        <f>'C.1 Federal Expenditures'!C21+'C.2 State Expenditures'!C21</f>
        <v>0</v>
      </c>
      <c r="D21" s="31">
        <f>'C.1 Federal Expenditures'!D21+'C.2 State Expenditures'!D21</f>
        <v>0</v>
      </c>
      <c r="E21" s="31">
        <f>'C.1 Federal Expenditures'!E21+'C.2 State Expenditures'!E21</f>
        <v>180689420</v>
      </c>
      <c r="F21" s="31">
        <f>'C.1 Federal Expenditures'!F21+'C.2 State Expenditures'!F21</f>
        <v>48664217</v>
      </c>
      <c r="G21" s="31">
        <f>'C.1 Federal Expenditures'!G21+'C.2 State Expenditures'!G21</f>
        <v>179972606</v>
      </c>
      <c r="H21" s="31">
        <f>'C.1 Federal Expenditures'!H21+'C.2 State Expenditures'!H21</f>
        <v>35439468</v>
      </c>
      <c r="I21" s="31">
        <f>'C.1 Federal Expenditures'!I21+'C.2 State Expenditures'!I21</f>
        <v>144533138</v>
      </c>
      <c r="J21" s="31">
        <f>'C.1 Federal Expenditures'!J21+'C.2 State Expenditures'!J21</f>
        <v>0</v>
      </c>
      <c r="K21" s="31">
        <f>'C.1 Federal Expenditures'!K21+'C.2 State Expenditures'!K21</f>
        <v>0</v>
      </c>
      <c r="L21" s="31">
        <f>'C.1 Federal Expenditures'!L21+'C.2 State Expenditures'!L21</f>
        <v>0</v>
      </c>
      <c r="M21" s="31">
        <f>'C.1 Federal Expenditures'!M21+'C.2 State Expenditures'!M21</f>
        <v>0</v>
      </c>
      <c r="N21" s="31">
        <f>'C.1 Federal Expenditures'!N21+'C.2 State Expenditures'!N21</f>
        <v>0</v>
      </c>
      <c r="O21" s="31">
        <f>'C.1 Federal Expenditures'!O21+'C.2 State Expenditures'!O21</f>
        <v>0</v>
      </c>
      <c r="P21" s="31">
        <f>'C.1 Federal Expenditures'!P21+'C.2 State Expenditures'!P21</f>
        <v>0</v>
      </c>
      <c r="Q21" s="31">
        <f>'C.1 Federal Expenditures'!Q21+'C.2 State Expenditures'!Q21</f>
        <v>0</v>
      </c>
      <c r="R21" s="31">
        <f>'C.1 Federal Expenditures'!R21+'C.2 State Expenditures'!R21</f>
        <v>29721968</v>
      </c>
      <c r="S21" s="31">
        <f>'C.1 Federal Expenditures'!S21+'C.2 State Expenditures'!S21</f>
        <v>11976494</v>
      </c>
      <c r="T21" s="31">
        <f>'C.1 Federal Expenditures'!T21+'C.2 State Expenditures'!T21</f>
        <v>115702</v>
      </c>
      <c r="U21" s="31">
        <f>'C.1 Federal Expenditures'!U21+'C.2 State Expenditures'!U21</f>
        <v>17629772</v>
      </c>
      <c r="V21" s="31">
        <f>'C.1 Federal Expenditures'!V21+'C.2 State Expenditures'!V21</f>
        <v>0</v>
      </c>
      <c r="W21" s="31">
        <f>'C.1 Federal Expenditures'!W21+'C.2 State Expenditures'!W21</f>
        <v>32666352</v>
      </c>
      <c r="X21" s="31">
        <f>'C.1 Federal Expenditures'!X21+'C.2 State Expenditures'!X21</f>
        <v>32666352</v>
      </c>
      <c r="Y21" s="31">
        <f>'C.1 Federal Expenditures'!Y21+'C.2 State Expenditures'!Y21</f>
        <v>0</v>
      </c>
      <c r="Z21" s="31">
        <f>'C.1 Federal Expenditures'!Z21+'C.2 State Expenditures'!Z21</f>
        <v>0</v>
      </c>
      <c r="AA21" s="31">
        <f>'C.1 Federal Expenditures'!AA21+'C.2 State Expenditures'!AA21</f>
        <v>0</v>
      </c>
      <c r="AB21" s="31">
        <f>'C.1 Federal Expenditures'!AB21+'C.2 State Expenditures'!AB21</f>
        <v>0</v>
      </c>
      <c r="AC21" s="31">
        <f>'C.1 Federal Expenditures'!AC21+'C.2 State Expenditures'!AC21</f>
        <v>0</v>
      </c>
      <c r="AD21" s="31">
        <f>'C.1 Federal Expenditures'!AD21+'C.2 State Expenditures'!AD21</f>
        <v>4200595</v>
      </c>
      <c r="AE21" s="31">
        <f>'C.1 Federal Expenditures'!AE21+'C.2 State Expenditures'!AE21</f>
        <v>0</v>
      </c>
      <c r="AF21" s="31">
        <f>'C.1 Federal Expenditures'!AF21+'C.2 State Expenditures'!AF21</f>
        <v>0</v>
      </c>
      <c r="AG21" s="31">
        <f>'C.1 Federal Expenditures'!AG21+'C.2 State Expenditures'!AG21</f>
        <v>5013343</v>
      </c>
      <c r="AH21" s="31">
        <f>'C.1 Federal Expenditures'!AH21+'C.2 State Expenditures'!AH21</f>
        <v>0</v>
      </c>
      <c r="AI21" s="31">
        <f>'C.1 Federal Expenditures'!AI21+'C.2 State Expenditures'!AI21</f>
        <v>0</v>
      </c>
      <c r="AJ21" s="31">
        <f>'C.1 Federal Expenditures'!AJ21+'C.2 State Expenditures'!AJ21</f>
        <v>0</v>
      </c>
      <c r="AK21" s="31">
        <f>'C.1 Federal Expenditures'!AK21+'C.2 State Expenditures'!AK21</f>
        <v>0</v>
      </c>
      <c r="AL21" s="31">
        <f>'C.1 Federal Expenditures'!AL21+'C.2 State Expenditures'!AL21</f>
        <v>0</v>
      </c>
      <c r="AM21" s="31">
        <f>'C.1 Federal Expenditures'!AM21+'C.2 State Expenditures'!AM21</f>
        <v>12107087</v>
      </c>
      <c r="AN21" s="31">
        <f>'C.1 Federal Expenditures'!AN21+'C.2 State Expenditures'!AN21</f>
        <v>9893277</v>
      </c>
      <c r="AO21" s="31">
        <f>'C.1 Federal Expenditures'!AO21+'C.2 State Expenditures'!AO21</f>
        <v>0</v>
      </c>
      <c r="AP21" s="31">
        <f>'C.1 Federal Expenditures'!AP21+'C.2 State Expenditures'!AP21</f>
        <v>2213810</v>
      </c>
      <c r="AQ21" s="31">
        <f>'C.1 Federal Expenditures'!AQ21+'C.2 State Expenditures'!AQ21</f>
        <v>0</v>
      </c>
      <c r="AR21" s="31">
        <f>'C.1 Federal Expenditures'!AR21+'C.2 State Expenditures'!AR21</f>
        <v>263681951</v>
      </c>
      <c r="AS21" s="31">
        <f>'C.1 Federal Expenditures'!AS21</f>
        <v>0</v>
      </c>
      <c r="AT21" s="31">
        <f>'C.1 Federal Expenditures'!AT21</f>
        <v>38809971</v>
      </c>
      <c r="AU21" s="12"/>
      <c r="AV21" s="12"/>
      <c r="AW21" s="12"/>
      <c r="AX21" s="12"/>
      <c r="AY21" s="12"/>
      <c r="AZ21" s="12"/>
      <c r="BA21" s="12"/>
      <c r="BB21" s="12"/>
      <c r="BC21" s="12"/>
      <c r="BD21" s="12"/>
      <c r="BE21" s="12"/>
    </row>
    <row r="22" spans="1:57" x14ac:dyDescent="0.35">
      <c r="A22" s="52" t="s">
        <v>19</v>
      </c>
      <c r="B22" s="31">
        <f>'C.1 Federal Expenditures'!B22+'C.2 State Expenditures'!B22</f>
        <v>163430877</v>
      </c>
      <c r="C22" s="31">
        <f>'C.1 Federal Expenditures'!C22+'C.2 State Expenditures'!C22</f>
        <v>0</v>
      </c>
      <c r="D22" s="31">
        <f>'C.1 Federal Expenditures'!D22+'C.2 State Expenditures'!D22</f>
        <v>16343088</v>
      </c>
      <c r="E22" s="31">
        <f>'C.1 Federal Expenditures'!E22+'C.2 State Expenditures'!E22</f>
        <v>147087789</v>
      </c>
      <c r="F22" s="31">
        <f>'C.1 Federal Expenditures'!F22+'C.2 State Expenditures'!F22</f>
        <v>45543095</v>
      </c>
      <c r="G22" s="31">
        <f>'C.1 Federal Expenditures'!G22+'C.2 State Expenditures'!G22</f>
        <v>15121806</v>
      </c>
      <c r="H22" s="31">
        <f>'C.1 Federal Expenditures'!H22+'C.2 State Expenditures'!H22</f>
        <v>15121806</v>
      </c>
      <c r="I22" s="31">
        <f>'C.1 Federal Expenditures'!I22+'C.2 State Expenditures'!I22</f>
        <v>0</v>
      </c>
      <c r="J22" s="31">
        <f>'C.1 Federal Expenditures'!J22+'C.2 State Expenditures'!J22</f>
        <v>0</v>
      </c>
      <c r="K22" s="31">
        <f>'C.1 Federal Expenditures'!K22+'C.2 State Expenditures'!K22</f>
        <v>0</v>
      </c>
      <c r="L22" s="31">
        <f>'C.1 Federal Expenditures'!L22+'C.2 State Expenditures'!L22</f>
        <v>0</v>
      </c>
      <c r="M22" s="31">
        <f>'C.1 Federal Expenditures'!M22+'C.2 State Expenditures'!M22</f>
        <v>0</v>
      </c>
      <c r="N22" s="31">
        <f>'C.1 Federal Expenditures'!N22+'C.2 State Expenditures'!N22</f>
        <v>6898280</v>
      </c>
      <c r="O22" s="31">
        <f>'C.1 Federal Expenditures'!O22+'C.2 State Expenditures'!O22</f>
        <v>0</v>
      </c>
      <c r="P22" s="31">
        <f>'C.1 Federal Expenditures'!P22+'C.2 State Expenditures'!P22</f>
        <v>0</v>
      </c>
      <c r="Q22" s="31">
        <f>'C.1 Federal Expenditures'!Q22+'C.2 State Expenditures'!Q22</f>
        <v>6898280</v>
      </c>
      <c r="R22" s="31">
        <f>'C.1 Federal Expenditures'!R22+'C.2 State Expenditures'!R22</f>
        <v>35222142</v>
      </c>
      <c r="S22" s="31">
        <f>'C.1 Federal Expenditures'!S22+'C.2 State Expenditures'!S22</f>
        <v>0</v>
      </c>
      <c r="T22" s="31">
        <f>'C.1 Federal Expenditures'!T22+'C.2 State Expenditures'!T22</f>
        <v>35222142</v>
      </c>
      <c r="U22" s="31">
        <f>'C.1 Federal Expenditures'!U22+'C.2 State Expenditures'!U22</f>
        <v>0</v>
      </c>
      <c r="V22" s="31">
        <f>'C.1 Federal Expenditures'!V22+'C.2 State Expenditures'!V22</f>
        <v>585524</v>
      </c>
      <c r="W22" s="31">
        <f>'C.1 Federal Expenditures'!W22+'C.2 State Expenditures'!W22</f>
        <v>63804155</v>
      </c>
      <c r="X22" s="31">
        <f>'C.1 Federal Expenditures'!X22+'C.2 State Expenditures'!X22</f>
        <v>12652756</v>
      </c>
      <c r="Y22" s="31">
        <f>'C.1 Federal Expenditures'!Y22+'C.2 State Expenditures'!Y22</f>
        <v>51151399</v>
      </c>
      <c r="Z22" s="31">
        <f>'C.1 Federal Expenditures'!Z22+'C.2 State Expenditures'!Z22</f>
        <v>0</v>
      </c>
      <c r="AA22" s="31">
        <f>'C.1 Federal Expenditures'!AA22+'C.2 State Expenditures'!AA22</f>
        <v>19932982</v>
      </c>
      <c r="AB22" s="31">
        <f>'C.1 Federal Expenditures'!AB22+'C.2 State Expenditures'!AB22</f>
        <v>0</v>
      </c>
      <c r="AC22" s="31">
        <f>'C.1 Federal Expenditures'!AC22+'C.2 State Expenditures'!AC22</f>
        <v>0</v>
      </c>
      <c r="AD22" s="31">
        <f>'C.1 Federal Expenditures'!AD22+'C.2 State Expenditures'!AD22</f>
        <v>5787200</v>
      </c>
      <c r="AE22" s="31">
        <f>'C.1 Federal Expenditures'!AE22+'C.2 State Expenditures'!AE22</f>
        <v>810000</v>
      </c>
      <c r="AF22" s="31">
        <f>'C.1 Federal Expenditures'!AF22+'C.2 State Expenditures'!AF22</f>
        <v>584565</v>
      </c>
      <c r="AG22" s="31">
        <f>'C.1 Federal Expenditures'!AG22+'C.2 State Expenditures'!AG22</f>
        <v>537757</v>
      </c>
      <c r="AH22" s="31">
        <f>'C.1 Federal Expenditures'!AH22+'C.2 State Expenditures'!AH22</f>
        <v>26962641</v>
      </c>
      <c r="AI22" s="31">
        <f>'C.1 Federal Expenditures'!AI22+'C.2 State Expenditures'!AI22</f>
        <v>540131</v>
      </c>
      <c r="AJ22" s="31">
        <f>'C.1 Federal Expenditures'!AJ22+'C.2 State Expenditures'!AJ22</f>
        <v>0</v>
      </c>
      <c r="AK22" s="31">
        <f>'C.1 Federal Expenditures'!AK22+'C.2 State Expenditures'!AK22</f>
        <v>26422510</v>
      </c>
      <c r="AL22" s="31">
        <f>'C.1 Federal Expenditures'!AL22+'C.2 State Expenditures'!AL22</f>
        <v>2589368</v>
      </c>
      <c r="AM22" s="31">
        <f>'C.1 Federal Expenditures'!AM22+'C.2 State Expenditures'!AM22</f>
        <v>18641896</v>
      </c>
      <c r="AN22" s="31">
        <f>'C.1 Federal Expenditures'!AN22+'C.2 State Expenditures'!AN22</f>
        <v>9933680</v>
      </c>
      <c r="AO22" s="31">
        <f>'C.1 Federal Expenditures'!AO22+'C.2 State Expenditures'!AO22</f>
        <v>1793474</v>
      </c>
      <c r="AP22" s="31">
        <f>'C.1 Federal Expenditures'!AP22+'C.2 State Expenditures'!AP22</f>
        <v>6914742</v>
      </c>
      <c r="AQ22" s="31">
        <f>'C.1 Federal Expenditures'!AQ22+'C.2 State Expenditures'!AQ22</f>
        <v>0</v>
      </c>
      <c r="AR22" s="31">
        <f>'C.1 Federal Expenditures'!AR22+'C.2 State Expenditures'!AR22</f>
        <v>197478316</v>
      </c>
      <c r="AS22" s="31">
        <f>'C.1 Federal Expenditures'!AS22</f>
        <v>0</v>
      </c>
      <c r="AT22" s="31">
        <f>'C.1 Federal Expenditures'!AT22</f>
        <v>65374564</v>
      </c>
      <c r="AU22" s="12"/>
      <c r="AV22" s="12"/>
      <c r="AW22" s="12"/>
      <c r="AX22" s="12"/>
      <c r="AY22" s="12"/>
      <c r="AZ22" s="12"/>
      <c r="BA22" s="12"/>
      <c r="BB22" s="12"/>
      <c r="BC22" s="12"/>
      <c r="BD22" s="12"/>
      <c r="BE22" s="12"/>
    </row>
    <row r="23" spans="1:57" x14ac:dyDescent="0.35">
      <c r="A23" s="52" t="s">
        <v>20</v>
      </c>
      <c r="B23" s="31">
        <f>'C.1 Federal Expenditures'!B23+'C.2 State Expenditures'!B23</f>
        <v>76983597</v>
      </c>
      <c r="C23" s="31">
        <f>'C.1 Federal Expenditures'!C23+'C.2 State Expenditures'!C23</f>
        <v>9287097</v>
      </c>
      <c r="D23" s="31">
        <f>'C.1 Federal Expenditures'!D23+'C.2 State Expenditures'!D23</f>
        <v>7698360</v>
      </c>
      <c r="E23" s="31">
        <f>'C.1 Federal Expenditures'!E23+'C.2 State Expenditures'!E23</f>
        <v>59998140</v>
      </c>
      <c r="F23" s="31">
        <f>'C.1 Federal Expenditures'!F23+'C.2 State Expenditures'!F23</f>
        <v>128352969</v>
      </c>
      <c r="G23" s="31">
        <f>'C.1 Federal Expenditures'!G23+'C.2 State Expenditures'!G23</f>
        <v>37472880</v>
      </c>
      <c r="H23" s="31">
        <f>'C.1 Federal Expenditures'!H23+'C.2 State Expenditures'!H23</f>
        <v>37472880</v>
      </c>
      <c r="I23" s="31">
        <f>'C.1 Federal Expenditures'!I23+'C.2 State Expenditures'!I23</f>
        <v>0</v>
      </c>
      <c r="J23" s="31">
        <f>'C.1 Federal Expenditures'!J23+'C.2 State Expenditures'!J23</f>
        <v>0</v>
      </c>
      <c r="K23" s="31">
        <f>'C.1 Federal Expenditures'!K23+'C.2 State Expenditures'!K23</f>
        <v>0</v>
      </c>
      <c r="L23" s="31">
        <f>'C.1 Federal Expenditures'!L23+'C.2 State Expenditures'!L23</f>
        <v>0</v>
      </c>
      <c r="M23" s="31">
        <f>'C.1 Federal Expenditures'!M23+'C.2 State Expenditures'!M23</f>
        <v>0</v>
      </c>
      <c r="N23" s="31">
        <f>'C.1 Federal Expenditures'!N23+'C.2 State Expenditures'!N23</f>
        <v>0</v>
      </c>
      <c r="O23" s="31">
        <f>'C.1 Federal Expenditures'!O23+'C.2 State Expenditures'!O23</f>
        <v>0</v>
      </c>
      <c r="P23" s="31">
        <f>'C.1 Federal Expenditures'!P23+'C.2 State Expenditures'!P23</f>
        <v>0</v>
      </c>
      <c r="Q23" s="31">
        <f>'C.1 Federal Expenditures'!Q23+'C.2 State Expenditures'!Q23</f>
        <v>0</v>
      </c>
      <c r="R23" s="31">
        <f>'C.1 Federal Expenditures'!R23+'C.2 State Expenditures'!R23</f>
        <v>11593450</v>
      </c>
      <c r="S23" s="31">
        <f>'C.1 Federal Expenditures'!S23+'C.2 State Expenditures'!S23</f>
        <v>74465</v>
      </c>
      <c r="T23" s="31">
        <f>'C.1 Federal Expenditures'!T23+'C.2 State Expenditures'!T23</f>
        <v>1180619</v>
      </c>
      <c r="U23" s="31">
        <f>'C.1 Federal Expenditures'!U23+'C.2 State Expenditures'!U23</f>
        <v>10338366</v>
      </c>
      <c r="V23" s="31">
        <f>'C.1 Federal Expenditures'!V23+'C.2 State Expenditures'!V23</f>
        <v>2990047</v>
      </c>
      <c r="W23" s="31">
        <f>'C.1 Federal Expenditures'!W23+'C.2 State Expenditures'!W23</f>
        <v>11210162</v>
      </c>
      <c r="X23" s="31">
        <f>'C.1 Federal Expenditures'!X23+'C.2 State Expenditures'!X23</f>
        <v>10703071</v>
      </c>
      <c r="Y23" s="31">
        <f>'C.1 Federal Expenditures'!Y23+'C.2 State Expenditures'!Y23</f>
        <v>507091</v>
      </c>
      <c r="Z23" s="31">
        <f>'C.1 Federal Expenditures'!Z23+'C.2 State Expenditures'!Z23</f>
        <v>288729</v>
      </c>
      <c r="AA23" s="31">
        <f>'C.1 Federal Expenditures'!AA23+'C.2 State Expenditures'!AA23</f>
        <v>7039377</v>
      </c>
      <c r="AB23" s="31">
        <f>'C.1 Federal Expenditures'!AB23+'C.2 State Expenditures'!AB23</f>
        <v>539378</v>
      </c>
      <c r="AC23" s="31">
        <f>'C.1 Federal Expenditures'!AC23+'C.2 State Expenditures'!AC23</f>
        <v>5176968</v>
      </c>
      <c r="AD23" s="31">
        <f>'C.1 Federal Expenditures'!AD23+'C.2 State Expenditures'!AD23</f>
        <v>1715306</v>
      </c>
      <c r="AE23" s="31">
        <f>'C.1 Federal Expenditures'!AE23+'C.2 State Expenditures'!AE23</f>
        <v>13894889</v>
      </c>
      <c r="AF23" s="31">
        <f>'C.1 Federal Expenditures'!AF23+'C.2 State Expenditures'!AF23</f>
        <v>0</v>
      </c>
      <c r="AG23" s="31">
        <f>'C.1 Federal Expenditures'!AG23+'C.2 State Expenditures'!AG23</f>
        <v>0</v>
      </c>
      <c r="AH23" s="31">
        <f>'C.1 Federal Expenditures'!AH23+'C.2 State Expenditures'!AH23</f>
        <v>9801937</v>
      </c>
      <c r="AI23" s="31">
        <f>'C.1 Federal Expenditures'!AI23+'C.2 State Expenditures'!AI23</f>
        <v>6108395</v>
      </c>
      <c r="AJ23" s="31">
        <f>'C.1 Federal Expenditures'!AJ23+'C.2 State Expenditures'!AJ23</f>
        <v>0</v>
      </c>
      <c r="AK23" s="31">
        <f>'C.1 Federal Expenditures'!AK23+'C.2 State Expenditures'!AK23</f>
        <v>3693542</v>
      </c>
      <c r="AL23" s="31">
        <f>'C.1 Federal Expenditures'!AL23+'C.2 State Expenditures'!AL23</f>
        <v>274818</v>
      </c>
      <c r="AM23" s="31">
        <f>'C.1 Federal Expenditures'!AM23+'C.2 State Expenditures'!AM23</f>
        <v>8502081</v>
      </c>
      <c r="AN23" s="31">
        <f>'C.1 Federal Expenditures'!AN23+'C.2 State Expenditures'!AN23</f>
        <v>4416980</v>
      </c>
      <c r="AO23" s="31">
        <f>'C.1 Federal Expenditures'!AO23+'C.2 State Expenditures'!AO23</f>
        <v>2184629</v>
      </c>
      <c r="AP23" s="31">
        <f>'C.1 Federal Expenditures'!AP23+'C.2 State Expenditures'!AP23</f>
        <v>1900472</v>
      </c>
      <c r="AQ23" s="31">
        <f>'C.1 Federal Expenditures'!AQ23+'C.2 State Expenditures'!AQ23</f>
        <v>0</v>
      </c>
      <c r="AR23" s="31">
        <f>'C.1 Federal Expenditures'!AR23+'C.2 State Expenditures'!AR23</f>
        <v>110500022</v>
      </c>
      <c r="AS23" s="31">
        <f>'C.1 Federal Expenditures'!AS23</f>
        <v>22300389</v>
      </c>
      <c r="AT23" s="31">
        <f>'C.1 Federal Expenditures'!AT23</f>
        <v>93074641</v>
      </c>
      <c r="AU23" s="12"/>
      <c r="AV23" s="12"/>
      <c r="AW23" s="12"/>
      <c r="AX23" s="12"/>
      <c r="AY23" s="12"/>
      <c r="AZ23" s="12"/>
      <c r="BA23" s="12"/>
      <c r="BB23" s="12"/>
      <c r="BC23" s="12"/>
      <c r="BD23" s="12"/>
      <c r="BE23" s="12"/>
    </row>
    <row r="24" spans="1:57" x14ac:dyDescent="0.35">
      <c r="A24" s="52" t="s">
        <v>21</v>
      </c>
      <c r="B24" s="31">
        <f>'C.1 Federal Expenditures'!B24+'C.2 State Expenditures'!B24</f>
        <v>255543913</v>
      </c>
      <c r="C24" s="31">
        <f>'C.1 Federal Expenditures'!C24+'C.2 State Expenditures'!C24</f>
        <v>0</v>
      </c>
      <c r="D24" s="31">
        <f>'C.1 Federal Expenditures'!D24+'C.2 State Expenditures'!D24</f>
        <v>22834201</v>
      </c>
      <c r="E24" s="31">
        <f>'C.1 Federal Expenditures'!E24+'C.2 State Expenditures'!E24</f>
        <v>205507807</v>
      </c>
      <c r="F24" s="31">
        <f>'C.1 Federal Expenditures'!F24+'C.2 State Expenditures'!F24</f>
        <v>29525081</v>
      </c>
      <c r="G24" s="31">
        <f>'C.1 Federal Expenditures'!G24+'C.2 State Expenditures'!G24</f>
        <v>153087455</v>
      </c>
      <c r="H24" s="31">
        <f>'C.1 Federal Expenditures'!H24+'C.2 State Expenditures'!H24</f>
        <v>135130300</v>
      </c>
      <c r="I24" s="31">
        <f>'C.1 Federal Expenditures'!I24+'C.2 State Expenditures'!I24</f>
        <v>17957155</v>
      </c>
      <c r="J24" s="31">
        <f>'C.1 Federal Expenditures'!J24+'C.2 State Expenditures'!J24</f>
        <v>0</v>
      </c>
      <c r="K24" s="31">
        <f>'C.1 Federal Expenditures'!K24+'C.2 State Expenditures'!K24</f>
        <v>0</v>
      </c>
      <c r="L24" s="31">
        <f>'C.1 Federal Expenditures'!L24+'C.2 State Expenditures'!L24</f>
        <v>0</v>
      </c>
      <c r="M24" s="31">
        <f>'C.1 Federal Expenditures'!M24+'C.2 State Expenditures'!M24</f>
        <v>0</v>
      </c>
      <c r="N24" s="31">
        <f>'C.1 Federal Expenditures'!N24+'C.2 State Expenditures'!N24</f>
        <v>0</v>
      </c>
      <c r="O24" s="31">
        <f>'C.1 Federal Expenditures'!O24+'C.2 State Expenditures'!O24</f>
        <v>0</v>
      </c>
      <c r="P24" s="31">
        <f>'C.1 Federal Expenditures'!P24+'C.2 State Expenditures'!P24</f>
        <v>0</v>
      </c>
      <c r="Q24" s="31">
        <f>'C.1 Federal Expenditures'!Q24+'C.2 State Expenditures'!Q24</f>
        <v>0</v>
      </c>
      <c r="R24" s="31">
        <f>'C.1 Federal Expenditures'!R24+'C.2 State Expenditures'!R24</f>
        <v>30477860</v>
      </c>
      <c r="S24" s="31">
        <f>'C.1 Federal Expenditures'!S24+'C.2 State Expenditures'!S24</f>
        <v>7771328</v>
      </c>
      <c r="T24" s="31">
        <f>'C.1 Federal Expenditures'!T24+'C.2 State Expenditures'!T24</f>
        <v>3741026</v>
      </c>
      <c r="U24" s="31">
        <f>'C.1 Federal Expenditures'!U24+'C.2 State Expenditures'!U24</f>
        <v>18965506</v>
      </c>
      <c r="V24" s="31">
        <f>'C.1 Federal Expenditures'!V24+'C.2 State Expenditures'!V24</f>
        <v>4306315</v>
      </c>
      <c r="W24" s="31">
        <f>'C.1 Federal Expenditures'!W24+'C.2 State Expenditures'!W24</f>
        <v>82013889</v>
      </c>
      <c r="X24" s="31">
        <f>'C.1 Federal Expenditures'!X24+'C.2 State Expenditures'!X24</f>
        <v>5483946</v>
      </c>
      <c r="Y24" s="31">
        <f>'C.1 Federal Expenditures'!Y24+'C.2 State Expenditures'!Y24</f>
        <v>76529943</v>
      </c>
      <c r="Z24" s="31">
        <f>'C.1 Federal Expenditures'!Z24+'C.2 State Expenditures'!Z24</f>
        <v>0</v>
      </c>
      <c r="AA24" s="31">
        <f>'C.1 Federal Expenditures'!AA24+'C.2 State Expenditures'!AA24</f>
        <v>154132763</v>
      </c>
      <c r="AB24" s="31">
        <f>'C.1 Federal Expenditures'!AB24+'C.2 State Expenditures'!AB24</f>
        <v>0</v>
      </c>
      <c r="AC24" s="31">
        <f>'C.1 Federal Expenditures'!AC24+'C.2 State Expenditures'!AC24</f>
        <v>27517826</v>
      </c>
      <c r="AD24" s="31">
        <f>'C.1 Federal Expenditures'!AD24+'C.2 State Expenditures'!AD24</f>
        <v>0</v>
      </c>
      <c r="AE24" s="31">
        <f>'C.1 Federal Expenditures'!AE24+'C.2 State Expenditures'!AE24</f>
        <v>0</v>
      </c>
      <c r="AF24" s="31">
        <f>'C.1 Federal Expenditures'!AF24+'C.2 State Expenditures'!AF24</f>
        <v>0</v>
      </c>
      <c r="AG24" s="31">
        <f>'C.1 Federal Expenditures'!AG24+'C.2 State Expenditures'!AG24</f>
        <v>868539</v>
      </c>
      <c r="AH24" s="31">
        <f>'C.1 Federal Expenditures'!AH24+'C.2 State Expenditures'!AH24</f>
        <v>29930453</v>
      </c>
      <c r="AI24" s="31">
        <f>'C.1 Federal Expenditures'!AI24+'C.2 State Expenditures'!AI24</f>
        <v>27090917</v>
      </c>
      <c r="AJ24" s="31">
        <f>'C.1 Federal Expenditures'!AJ24+'C.2 State Expenditures'!AJ24</f>
        <v>0</v>
      </c>
      <c r="AK24" s="31">
        <f>'C.1 Federal Expenditures'!AK24+'C.2 State Expenditures'!AK24</f>
        <v>2839536</v>
      </c>
      <c r="AL24" s="31">
        <f>'C.1 Federal Expenditures'!AL24+'C.2 State Expenditures'!AL24</f>
        <v>1049232</v>
      </c>
      <c r="AM24" s="31">
        <f>'C.1 Federal Expenditures'!AM24+'C.2 State Expenditures'!AM24</f>
        <v>39188593</v>
      </c>
      <c r="AN24" s="31">
        <f>'C.1 Federal Expenditures'!AN24+'C.2 State Expenditures'!AN24</f>
        <v>19515073</v>
      </c>
      <c r="AO24" s="31">
        <f>'C.1 Federal Expenditures'!AO24+'C.2 State Expenditures'!AO24</f>
        <v>15851178</v>
      </c>
      <c r="AP24" s="31">
        <f>'C.1 Federal Expenditures'!AP24+'C.2 State Expenditures'!AP24</f>
        <v>3822342</v>
      </c>
      <c r="AQ24" s="31">
        <f>'C.1 Federal Expenditures'!AQ24+'C.2 State Expenditures'!AQ24</f>
        <v>0</v>
      </c>
      <c r="AR24" s="31">
        <f>'C.1 Federal Expenditures'!AR24+'C.2 State Expenditures'!AR24</f>
        <v>522572925</v>
      </c>
      <c r="AS24" s="31">
        <f>'C.1 Federal Expenditures'!AS24</f>
        <v>0</v>
      </c>
      <c r="AT24" s="31">
        <f>'C.1 Federal Expenditures'!AT24</f>
        <v>50758</v>
      </c>
      <c r="AU24" s="12"/>
      <c r="AV24" s="12"/>
      <c r="AW24" s="12"/>
      <c r="AX24" s="12"/>
      <c r="AY24" s="12"/>
      <c r="AZ24" s="12"/>
      <c r="BA24" s="12"/>
      <c r="BB24" s="12"/>
      <c r="BC24" s="12"/>
      <c r="BD24" s="12"/>
      <c r="BE24" s="12"/>
    </row>
    <row r="25" spans="1:57" x14ac:dyDescent="0.35">
      <c r="A25" s="52" t="s">
        <v>22</v>
      </c>
      <c r="B25" s="31">
        <f>'C.1 Federal Expenditures'!B25+'C.2 State Expenditures'!B25</f>
        <v>512398524</v>
      </c>
      <c r="C25" s="31">
        <f>'C.1 Federal Expenditures'!C25+'C.2 State Expenditures'!C25</f>
        <v>91570224</v>
      </c>
      <c r="D25" s="31">
        <f>'C.1 Federal Expenditures'!D25+'C.2 State Expenditures'!D25</f>
        <v>45785519</v>
      </c>
      <c r="E25" s="31">
        <f>'C.1 Federal Expenditures'!E25+'C.2 State Expenditures'!E25</f>
        <v>320499448</v>
      </c>
      <c r="F25" s="31">
        <f>'C.1 Federal Expenditures'!F25+'C.2 State Expenditures'!F25</f>
        <v>0</v>
      </c>
      <c r="G25" s="31">
        <f>'C.1 Federal Expenditures'!G25+'C.2 State Expenditures'!G25</f>
        <v>240783939</v>
      </c>
      <c r="H25" s="31">
        <f>'C.1 Federal Expenditures'!H25+'C.2 State Expenditures'!H25</f>
        <v>240783939</v>
      </c>
      <c r="I25" s="31">
        <f>'C.1 Federal Expenditures'!I25+'C.2 State Expenditures'!I25</f>
        <v>0</v>
      </c>
      <c r="J25" s="31">
        <f>'C.1 Federal Expenditures'!J25+'C.2 State Expenditures'!J25</f>
        <v>0</v>
      </c>
      <c r="K25" s="31">
        <f>'C.1 Federal Expenditures'!K25+'C.2 State Expenditures'!K25</f>
        <v>0</v>
      </c>
      <c r="L25" s="31">
        <f>'C.1 Federal Expenditures'!L25+'C.2 State Expenditures'!L25</f>
        <v>0</v>
      </c>
      <c r="M25" s="31">
        <f>'C.1 Federal Expenditures'!M25+'C.2 State Expenditures'!M25</f>
        <v>0</v>
      </c>
      <c r="N25" s="31">
        <f>'C.1 Federal Expenditures'!N25+'C.2 State Expenditures'!N25</f>
        <v>0</v>
      </c>
      <c r="O25" s="31">
        <f>'C.1 Federal Expenditures'!O25+'C.2 State Expenditures'!O25</f>
        <v>0</v>
      </c>
      <c r="P25" s="31">
        <f>'C.1 Federal Expenditures'!P25+'C.2 State Expenditures'!P25</f>
        <v>0</v>
      </c>
      <c r="Q25" s="31">
        <f>'C.1 Federal Expenditures'!Q25+'C.2 State Expenditures'!Q25</f>
        <v>0</v>
      </c>
      <c r="R25" s="31">
        <f>'C.1 Federal Expenditures'!R25+'C.2 State Expenditures'!R25</f>
        <v>203514292</v>
      </c>
      <c r="S25" s="31">
        <f>'C.1 Federal Expenditures'!S25+'C.2 State Expenditures'!S25</f>
        <v>0</v>
      </c>
      <c r="T25" s="31">
        <f>'C.1 Federal Expenditures'!T25+'C.2 State Expenditures'!T25</f>
        <v>194806344</v>
      </c>
      <c r="U25" s="31">
        <f>'C.1 Federal Expenditures'!U25+'C.2 State Expenditures'!U25</f>
        <v>8707948</v>
      </c>
      <c r="V25" s="31">
        <f>'C.1 Federal Expenditures'!V25+'C.2 State Expenditures'!V25</f>
        <v>6555030</v>
      </c>
      <c r="W25" s="31">
        <f>'C.1 Federal Expenditures'!W25+'C.2 State Expenditures'!W25</f>
        <v>173850496</v>
      </c>
      <c r="X25" s="31">
        <f>'C.1 Federal Expenditures'!X25+'C.2 State Expenditures'!X25</f>
        <v>173850496</v>
      </c>
      <c r="Y25" s="31">
        <f>'C.1 Federal Expenditures'!Y25+'C.2 State Expenditures'!Y25</f>
        <v>0</v>
      </c>
      <c r="Z25" s="31">
        <f>'C.1 Federal Expenditures'!Z25+'C.2 State Expenditures'!Z25</f>
        <v>0</v>
      </c>
      <c r="AA25" s="31">
        <f>'C.1 Federal Expenditures'!AA25+'C.2 State Expenditures'!AA25</f>
        <v>220171915</v>
      </c>
      <c r="AB25" s="31">
        <f>'C.1 Federal Expenditures'!AB25+'C.2 State Expenditures'!AB25</f>
        <v>0</v>
      </c>
      <c r="AC25" s="31">
        <f>'C.1 Federal Expenditures'!AC25+'C.2 State Expenditures'!AC25</f>
        <v>103343991</v>
      </c>
      <c r="AD25" s="31">
        <f>'C.1 Federal Expenditures'!AD25+'C.2 State Expenditures'!AD25</f>
        <v>14689697</v>
      </c>
      <c r="AE25" s="31">
        <f>'C.1 Federal Expenditures'!AE25+'C.2 State Expenditures'!AE25</f>
        <v>0</v>
      </c>
      <c r="AF25" s="31">
        <f>'C.1 Federal Expenditures'!AF25+'C.2 State Expenditures'!AF25</f>
        <v>11839872</v>
      </c>
      <c r="AG25" s="31">
        <f>'C.1 Federal Expenditures'!AG25+'C.2 State Expenditures'!AG25</f>
        <v>0</v>
      </c>
      <c r="AH25" s="31">
        <f>'C.1 Federal Expenditures'!AH25+'C.2 State Expenditures'!AH25</f>
        <v>6558900</v>
      </c>
      <c r="AI25" s="31">
        <f>'C.1 Federal Expenditures'!AI25+'C.2 State Expenditures'!AI25</f>
        <v>6558900</v>
      </c>
      <c r="AJ25" s="31">
        <f>'C.1 Federal Expenditures'!AJ25+'C.2 State Expenditures'!AJ25</f>
        <v>0</v>
      </c>
      <c r="AK25" s="31">
        <f>'C.1 Federal Expenditures'!AK25+'C.2 State Expenditures'!AK25</f>
        <v>0</v>
      </c>
      <c r="AL25" s="31">
        <f>'C.1 Federal Expenditures'!AL25+'C.2 State Expenditures'!AL25</f>
        <v>0</v>
      </c>
      <c r="AM25" s="31">
        <f>'C.1 Federal Expenditures'!AM25+'C.2 State Expenditures'!AM25</f>
        <v>33134559</v>
      </c>
      <c r="AN25" s="31">
        <f>'C.1 Federal Expenditures'!AN25+'C.2 State Expenditures'!AN25</f>
        <v>33134559</v>
      </c>
      <c r="AO25" s="31">
        <f>'C.1 Federal Expenditures'!AO25+'C.2 State Expenditures'!AO25</f>
        <v>0</v>
      </c>
      <c r="AP25" s="31">
        <f>'C.1 Federal Expenditures'!AP25+'C.2 State Expenditures'!AP25</f>
        <v>0</v>
      </c>
      <c r="AQ25" s="31">
        <f>'C.1 Federal Expenditures'!AQ25+'C.2 State Expenditures'!AQ25</f>
        <v>0</v>
      </c>
      <c r="AR25" s="31">
        <f>'C.1 Federal Expenditures'!AR25+'C.2 State Expenditures'!AR25</f>
        <v>1014442691</v>
      </c>
      <c r="AS25" s="31">
        <f>'C.1 Federal Expenditures'!AS25</f>
        <v>0</v>
      </c>
      <c r="AT25" s="31">
        <f>'C.1 Federal Expenditures'!AT25</f>
        <v>0</v>
      </c>
      <c r="AU25" s="12"/>
      <c r="AV25" s="12"/>
      <c r="AW25" s="12"/>
      <c r="AX25" s="12"/>
      <c r="AY25" s="12"/>
      <c r="AZ25" s="12"/>
      <c r="BA25" s="12"/>
      <c r="BB25" s="12"/>
      <c r="BC25" s="12"/>
      <c r="BD25" s="12"/>
      <c r="BE25" s="12"/>
    </row>
    <row r="26" spans="1:57" x14ac:dyDescent="0.35">
      <c r="A26" s="52" t="s">
        <v>23</v>
      </c>
      <c r="B26" s="31">
        <f>'C.1 Federal Expenditures'!B26+'C.2 State Expenditures'!B26</f>
        <v>772794194</v>
      </c>
      <c r="C26" s="31">
        <f>'C.1 Federal Expenditures'!C26+'C.2 State Expenditures'!C26</f>
        <v>7490298</v>
      </c>
      <c r="D26" s="31">
        <f>'C.1 Federal Expenditures'!D26+'C.2 State Expenditures'!D26</f>
        <v>77279419</v>
      </c>
      <c r="E26" s="31">
        <f>'C.1 Federal Expenditures'!E26+'C.2 State Expenditures'!E26</f>
        <v>688024477</v>
      </c>
      <c r="F26" s="31">
        <f>'C.1 Federal Expenditures'!F26+'C.2 State Expenditures'!F26</f>
        <v>99213378</v>
      </c>
      <c r="G26" s="31">
        <f>'C.1 Federal Expenditures'!G26+'C.2 State Expenditures'!G26</f>
        <v>129478389</v>
      </c>
      <c r="H26" s="31">
        <f>'C.1 Federal Expenditures'!H26+'C.2 State Expenditures'!H26</f>
        <v>67550014</v>
      </c>
      <c r="I26" s="31">
        <f>'C.1 Federal Expenditures'!I26+'C.2 State Expenditures'!I26</f>
        <v>61928375</v>
      </c>
      <c r="J26" s="31">
        <f>'C.1 Federal Expenditures'!J26+'C.2 State Expenditures'!J26</f>
        <v>19606321</v>
      </c>
      <c r="K26" s="31">
        <f>'C.1 Federal Expenditures'!K26+'C.2 State Expenditures'!K26</f>
        <v>19606321</v>
      </c>
      <c r="L26" s="31">
        <f>'C.1 Federal Expenditures'!L26+'C.2 State Expenditures'!L26</f>
        <v>0</v>
      </c>
      <c r="M26" s="31">
        <f>'C.1 Federal Expenditures'!M26+'C.2 State Expenditures'!M26</f>
        <v>0</v>
      </c>
      <c r="N26" s="31">
        <f>'C.1 Federal Expenditures'!N26+'C.2 State Expenditures'!N26</f>
        <v>164331</v>
      </c>
      <c r="O26" s="31">
        <f>'C.1 Federal Expenditures'!O26+'C.2 State Expenditures'!O26</f>
        <v>0</v>
      </c>
      <c r="P26" s="31">
        <f>'C.1 Federal Expenditures'!P26+'C.2 State Expenditures'!P26</f>
        <v>0</v>
      </c>
      <c r="Q26" s="31">
        <f>'C.1 Federal Expenditures'!Q26+'C.2 State Expenditures'!Q26</f>
        <v>164331</v>
      </c>
      <c r="R26" s="31">
        <f>'C.1 Federal Expenditures'!R26+'C.2 State Expenditures'!R26</f>
        <v>1958021</v>
      </c>
      <c r="S26" s="31">
        <f>'C.1 Federal Expenditures'!S26+'C.2 State Expenditures'!S26</f>
        <v>356509</v>
      </c>
      <c r="T26" s="31">
        <f>'C.1 Federal Expenditures'!T26+'C.2 State Expenditures'!T26</f>
        <v>1601512</v>
      </c>
      <c r="U26" s="31">
        <f>'C.1 Federal Expenditures'!U26+'C.2 State Expenditures'!U26</f>
        <v>0</v>
      </c>
      <c r="V26" s="31">
        <f>'C.1 Federal Expenditures'!V26+'C.2 State Expenditures'!V26</f>
        <v>46687035</v>
      </c>
      <c r="W26" s="31">
        <f>'C.1 Federal Expenditures'!W26+'C.2 State Expenditures'!W26</f>
        <v>210941789</v>
      </c>
      <c r="X26" s="31">
        <f>'C.1 Federal Expenditures'!X26+'C.2 State Expenditures'!X26</f>
        <v>19529091</v>
      </c>
      <c r="Y26" s="31">
        <f>'C.1 Federal Expenditures'!Y26+'C.2 State Expenditures'!Y26</f>
        <v>191412698</v>
      </c>
      <c r="Z26" s="31">
        <f>'C.1 Federal Expenditures'!Z26+'C.2 State Expenditures'!Z26</f>
        <v>0</v>
      </c>
      <c r="AA26" s="31">
        <f>'C.1 Federal Expenditures'!AA26+'C.2 State Expenditures'!AA26</f>
        <v>43518179</v>
      </c>
      <c r="AB26" s="31">
        <f>'C.1 Federal Expenditures'!AB26+'C.2 State Expenditures'!AB26</f>
        <v>0</v>
      </c>
      <c r="AC26" s="31">
        <f>'C.1 Federal Expenditures'!AC26+'C.2 State Expenditures'!AC26</f>
        <v>20483656</v>
      </c>
      <c r="AD26" s="31">
        <f>'C.1 Federal Expenditures'!AD26+'C.2 State Expenditures'!AD26</f>
        <v>2442853</v>
      </c>
      <c r="AE26" s="31">
        <f>'C.1 Federal Expenditures'!AE26+'C.2 State Expenditures'!AE26</f>
        <v>370192638</v>
      </c>
      <c r="AF26" s="31">
        <f>'C.1 Federal Expenditures'!AF26+'C.2 State Expenditures'!AF26</f>
        <v>0</v>
      </c>
      <c r="AG26" s="31">
        <f>'C.1 Federal Expenditures'!AG26+'C.2 State Expenditures'!AG26</f>
        <v>0</v>
      </c>
      <c r="AH26" s="31">
        <f>'C.1 Federal Expenditures'!AH26+'C.2 State Expenditures'!AH26</f>
        <v>59038873</v>
      </c>
      <c r="AI26" s="31">
        <f>'C.1 Federal Expenditures'!AI26+'C.2 State Expenditures'!AI26</f>
        <v>59038873</v>
      </c>
      <c r="AJ26" s="31">
        <f>'C.1 Federal Expenditures'!AJ26+'C.2 State Expenditures'!AJ26</f>
        <v>0</v>
      </c>
      <c r="AK26" s="31">
        <f>'C.1 Federal Expenditures'!AK26+'C.2 State Expenditures'!AK26</f>
        <v>0</v>
      </c>
      <c r="AL26" s="31">
        <f>'C.1 Federal Expenditures'!AL26+'C.2 State Expenditures'!AL26</f>
        <v>0</v>
      </c>
      <c r="AM26" s="31">
        <f>'C.1 Federal Expenditures'!AM26+'C.2 State Expenditures'!AM26</f>
        <v>351283855</v>
      </c>
      <c r="AN26" s="31">
        <f>'C.1 Federal Expenditures'!AN26+'C.2 State Expenditures'!AN26</f>
        <v>49636979</v>
      </c>
      <c r="AO26" s="31">
        <f>'C.1 Federal Expenditures'!AO26+'C.2 State Expenditures'!AO26</f>
        <v>297930194</v>
      </c>
      <c r="AP26" s="31">
        <f>'C.1 Federal Expenditures'!AP26+'C.2 State Expenditures'!AP26</f>
        <v>3716682</v>
      </c>
      <c r="AQ26" s="31">
        <f>'C.1 Federal Expenditures'!AQ26+'C.2 State Expenditures'!AQ26</f>
        <v>0</v>
      </c>
      <c r="AR26" s="31">
        <f>'C.1 Federal Expenditures'!AR26+'C.2 State Expenditures'!AR26</f>
        <v>1255795940</v>
      </c>
      <c r="AS26" s="31">
        <f>'C.1 Federal Expenditures'!AS26</f>
        <v>0</v>
      </c>
      <c r="AT26" s="31">
        <f>'C.1 Federal Expenditures'!AT26</f>
        <v>94231079</v>
      </c>
      <c r="AU26" s="12"/>
      <c r="AV26" s="12"/>
      <c r="AW26" s="12"/>
      <c r="AX26" s="12"/>
      <c r="AY26" s="12"/>
      <c r="AZ26" s="12"/>
      <c r="BA26" s="12"/>
      <c r="BB26" s="12"/>
      <c r="BC26" s="12"/>
      <c r="BD26" s="12"/>
      <c r="BE26" s="12"/>
    </row>
    <row r="27" spans="1:57" x14ac:dyDescent="0.35">
      <c r="A27" s="52" t="s">
        <v>24</v>
      </c>
      <c r="B27" s="31">
        <f>'C.1 Federal Expenditures'!B27+'C.2 State Expenditures'!B27</f>
        <v>259569108</v>
      </c>
      <c r="C27" s="31">
        <f>'C.1 Federal Expenditures'!C27+'C.2 State Expenditures'!C27</f>
        <v>51899000</v>
      </c>
      <c r="D27" s="31">
        <f>'C.1 Federal Expenditures'!D27+'C.2 State Expenditures'!D27</f>
        <v>4790000</v>
      </c>
      <c r="E27" s="31">
        <f>'C.1 Federal Expenditures'!E27+'C.2 State Expenditures'!E27</f>
        <v>202880108</v>
      </c>
      <c r="F27" s="31">
        <f>'C.1 Federal Expenditures'!F27+'C.2 State Expenditures'!F27</f>
        <v>64432493</v>
      </c>
      <c r="G27" s="31">
        <f>'C.1 Federal Expenditures'!G27+'C.2 State Expenditures'!G27</f>
        <v>93963268</v>
      </c>
      <c r="H27" s="31">
        <f>'C.1 Federal Expenditures'!H27+'C.2 State Expenditures'!H27</f>
        <v>93963268</v>
      </c>
      <c r="I27" s="31">
        <f>'C.1 Federal Expenditures'!I27+'C.2 State Expenditures'!I27</f>
        <v>0</v>
      </c>
      <c r="J27" s="31">
        <f>'C.1 Federal Expenditures'!J27+'C.2 State Expenditures'!J27</f>
        <v>0</v>
      </c>
      <c r="K27" s="31">
        <f>'C.1 Federal Expenditures'!K27+'C.2 State Expenditures'!K27</f>
        <v>0</v>
      </c>
      <c r="L27" s="31">
        <f>'C.1 Federal Expenditures'!L27+'C.2 State Expenditures'!L27</f>
        <v>0</v>
      </c>
      <c r="M27" s="31">
        <f>'C.1 Federal Expenditures'!M27+'C.2 State Expenditures'!M27</f>
        <v>0</v>
      </c>
      <c r="N27" s="31">
        <f>'C.1 Federal Expenditures'!N27+'C.2 State Expenditures'!N27</f>
        <v>0</v>
      </c>
      <c r="O27" s="31">
        <f>'C.1 Federal Expenditures'!O27+'C.2 State Expenditures'!O27</f>
        <v>0</v>
      </c>
      <c r="P27" s="31">
        <f>'C.1 Federal Expenditures'!P27+'C.2 State Expenditures'!P27</f>
        <v>0</v>
      </c>
      <c r="Q27" s="31">
        <f>'C.1 Federal Expenditures'!Q27+'C.2 State Expenditures'!Q27</f>
        <v>0</v>
      </c>
      <c r="R27" s="31">
        <f>'C.1 Federal Expenditures'!R27+'C.2 State Expenditures'!R27</f>
        <v>52951000</v>
      </c>
      <c r="S27" s="31">
        <f>'C.1 Federal Expenditures'!S27+'C.2 State Expenditures'!S27</f>
        <v>0</v>
      </c>
      <c r="T27" s="31">
        <f>'C.1 Federal Expenditures'!T27+'C.2 State Expenditures'!T27</f>
        <v>351467</v>
      </c>
      <c r="U27" s="31">
        <f>'C.1 Federal Expenditures'!U27+'C.2 State Expenditures'!U27</f>
        <v>52599533</v>
      </c>
      <c r="V27" s="31">
        <f>'C.1 Federal Expenditures'!V27+'C.2 State Expenditures'!V27</f>
        <v>1585091</v>
      </c>
      <c r="W27" s="31">
        <f>'C.1 Federal Expenditures'!W27+'C.2 State Expenditures'!W27</f>
        <v>112907456</v>
      </c>
      <c r="X27" s="31">
        <f>'C.1 Federal Expenditures'!X27+'C.2 State Expenditures'!X27</f>
        <v>107207456</v>
      </c>
      <c r="Y27" s="31">
        <f>'C.1 Federal Expenditures'!Y27+'C.2 State Expenditures'!Y27</f>
        <v>5700000</v>
      </c>
      <c r="Z27" s="31">
        <f>'C.1 Federal Expenditures'!Z27+'C.2 State Expenditures'!Z27</f>
        <v>0</v>
      </c>
      <c r="AA27" s="31">
        <f>'C.1 Federal Expenditures'!AA27+'C.2 State Expenditures'!AA27</f>
        <v>170906698</v>
      </c>
      <c r="AB27" s="31">
        <f>'C.1 Federal Expenditures'!AB27+'C.2 State Expenditures'!AB27</f>
        <v>6970062</v>
      </c>
      <c r="AC27" s="31">
        <f>'C.1 Federal Expenditures'!AC27+'C.2 State Expenditures'!AC27</f>
        <v>22554230</v>
      </c>
      <c r="AD27" s="31">
        <f>'C.1 Federal Expenditures'!AD27+'C.2 State Expenditures'!AD27</f>
        <v>0</v>
      </c>
      <c r="AE27" s="31">
        <f>'C.1 Federal Expenditures'!AE27+'C.2 State Expenditures'!AE27</f>
        <v>0</v>
      </c>
      <c r="AF27" s="31">
        <f>'C.1 Federal Expenditures'!AF27+'C.2 State Expenditures'!AF27</f>
        <v>1824896</v>
      </c>
      <c r="AG27" s="31">
        <f>'C.1 Federal Expenditures'!AG27+'C.2 State Expenditures'!AG27</f>
        <v>0</v>
      </c>
      <c r="AH27" s="31">
        <f>'C.1 Federal Expenditures'!AH27+'C.2 State Expenditures'!AH27</f>
        <v>0</v>
      </c>
      <c r="AI27" s="31">
        <f>'C.1 Federal Expenditures'!AI27+'C.2 State Expenditures'!AI27</f>
        <v>0</v>
      </c>
      <c r="AJ27" s="31">
        <f>'C.1 Federal Expenditures'!AJ27+'C.2 State Expenditures'!AJ27</f>
        <v>0</v>
      </c>
      <c r="AK27" s="31">
        <f>'C.1 Federal Expenditures'!AK27+'C.2 State Expenditures'!AK27</f>
        <v>0</v>
      </c>
      <c r="AL27" s="31">
        <f>'C.1 Federal Expenditures'!AL27+'C.2 State Expenditures'!AL27</f>
        <v>9671822</v>
      </c>
      <c r="AM27" s="31">
        <f>'C.1 Federal Expenditures'!AM27+'C.2 State Expenditures'!AM27</f>
        <v>42407223</v>
      </c>
      <c r="AN27" s="31">
        <f>'C.1 Federal Expenditures'!AN27+'C.2 State Expenditures'!AN27</f>
        <v>41983323</v>
      </c>
      <c r="AO27" s="31">
        <f>'C.1 Federal Expenditures'!AO27+'C.2 State Expenditures'!AO27</f>
        <v>0</v>
      </c>
      <c r="AP27" s="31">
        <f>'C.1 Federal Expenditures'!AP27+'C.2 State Expenditures'!AP27</f>
        <v>423900</v>
      </c>
      <c r="AQ27" s="31">
        <f>'C.1 Federal Expenditures'!AQ27+'C.2 State Expenditures'!AQ27</f>
        <v>133581</v>
      </c>
      <c r="AR27" s="31">
        <f>'C.1 Federal Expenditures'!AR27+'C.2 State Expenditures'!AR27</f>
        <v>515875327</v>
      </c>
      <c r="AS27" s="31">
        <f>'C.1 Federal Expenditures'!AS27</f>
        <v>0</v>
      </c>
      <c r="AT27" s="31">
        <f>'C.1 Federal Expenditures'!AT27</f>
        <v>103991022</v>
      </c>
      <c r="AU27" s="12"/>
      <c r="AV27" s="12"/>
      <c r="AW27" s="12"/>
      <c r="AX27" s="12"/>
      <c r="AY27" s="12"/>
      <c r="AZ27" s="12"/>
      <c r="BA27" s="12"/>
      <c r="BB27" s="12"/>
      <c r="BC27" s="12"/>
      <c r="BD27" s="12"/>
      <c r="BE27" s="12"/>
    </row>
    <row r="28" spans="1:57" x14ac:dyDescent="0.35">
      <c r="A28" s="52" t="s">
        <v>25</v>
      </c>
      <c r="B28" s="31">
        <f>'C.1 Federal Expenditures'!B28+'C.2 State Expenditures'!B28</f>
        <v>86481245</v>
      </c>
      <c r="C28" s="31">
        <f>'C.1 Federal Expenditures'!C28+'C.2 State Expenditures'!C28</f>
        <v>0</v>
      </c>
      <c r="D28" s="31">
        <f>'C.1 Federal Expenditures'!D28+'C.2 State Expenditures'!D28</f>
        <v>0</v>
      </c>
      <c r="E28" s="31">
        <f>'C.1 Federal Expenditures'!E28+'C.2 State Expenditures'!E28</f>
        <v>86481245</v>
      </c>
      <c r="F28" s="31">
        <f>'C.1 Federal Expenditures'!F28+'C.2 State Expenditures'!F28</f>
        <v>15675194</v>
      </c>
      <c r="G28" s="31">
        <f>'C.1 Federal Expenditures'!G28+'C.2 State Expenditures'!G28</f>
        <v>4074387</v>
      </c>
      <c r="H28" s="31">
        <f>'C.1 Federal Expenditures'!H28+'C.2 State Expenditures'!H28</f>
        <v>4074387</v>
      </c>
      <c r="I28" s="31">
        <f>'C.1 Federal Expenditures'!I28+'C.2 State Expenditures'!I28</f>
        <v>0</v>
      </c>
      <c r="J28" s="31">
        <f>'C.1 Federal Expenditures'!J28+'C.2 State Expenditures'!J28</f>
        <v>0</v>
      </c>
      <c r="K28" s="31">
        <f>'C.1 Federal Expenditures'!K28+'C.2 State Expenditures'!K28</f>
        <v>0</v>
      </c>
      <c r="L28" s="31">
        <f>'C.1 Federal Expenditures'!L28+'C.2 State Expenditures'!L28</f>
        <v>0</v>
      </c>
      <c r="M28" s="31">
        <f>'C.1 Federal Expenditures'!M28+'C.2 State Expenditures'!M28</f>
        <v>0</v>
      </c>
      <c r="N28" s="31">
        <f>'C.1 Federal Expenditures'!N28+'C.2 State Expenditures'!N28</f>
        <v>0</v>
      </c>
      <c r="O28" s="31">
        <f>'C.1 Federal Expenditures'!O28+'C.2 State Expenditures'!O28</f>
        <v>0</v>
      </c>
      <c r="P28" s="31">
        <f>'C.1 Federal Expenditures'!P28+'C.2 State Expenditures'!P28</f>
        <v>0</v>
      </c>
      <c r="Q28" s="31">
        <f>'C.1 Federal Expenditures'!Q28+'C.2 State Expenditures'!Q28</f>
        <v>0</v>
      </c>
      <c r="R28" s="31">
        <f>'C.1 Federal Expenditures'!R28+'C.2 State Expenditures'!R28</f>
        <v>22768610</v>
      </c>
      <c r="S28" s="31">
        <f>'C.1 Federal Expenditures'!S28+'C.2 State Expenditures'!S28</f>
        <v>0</v>
      </c>
      <c r="T28" s="31">
        <f>'C.1 Federal Expenditures'!T28+'C.2 State Expenditures'!T28</f>
        <v>18250521</v>
      </c>
      <c r="U28" s="31">
        <f>'C.1 Federal Expenditures'!U28+'C.2 State Expenditures'!U28</f>
        <v>4518089</v>
      </c>
      <c r="V28" s="31">
        <f>'C.1 Federal Expenditures'!V28+'C.2 State Expenditures'!V28</f>
        <v>1723316</v>
      </c>
      <c r="W28" s="31">
        <f>'C.1 Federal Expenditures'!W28+'C.2 State Expenditures'!W28</f>
        <v>1715340</v>
      </c>
      <c r="X28" s="31">
        <f>'C.1 Federal Expenditures'!X28+'C.2 State Expenditures'!X28</f>
        <v>1715340</v>
      </c>
      <c r="Y28" s="31">
        <f>'C.1 Federal Expenditures'!Y28+'C.2 State Expenditures'!Y28</f>
        <v>0</v>
      </c>
      <c r="Z28" s="31">
        <f>'C.1 Federal Expenditures'!Z28+'C.2 State Expenditures'!Z28</f>
        <v>0</v>
      </c>
      <c r="AA28" s="31">
        <f>'C.1 Federal Expenditures'!AA28+'C.2 State Expenditures'!AA28</f>
        <v>0</v>
      </c>
      <c r="AB28" s="31">
        <f>'C.1 Federal Expenditures'!AB28+'C.2 State Expenditures'!AB28</f>
        <v>0</v>
      </c>
      <c r="AC28" s="31">
        <f>'C.1 Federal Expenditures'!AC28+'C.2 State Expenditures'!AC28</f>
        <v>0</v>
      </c>
      <c r="AD28" s="31">
        <f>'C.1 Federal Expenditures'!AD28+'C.2 State Expenditures'!AD28</f>
        <v>0</v>
      </c>
      <c r="AE28" s="31">
        <f>'C.1 Federal Expenditures'!AE28+'C.2 State Expenditures'!AE28</f>
        <v>0</v>
      </c>
      <c r="AF28" s="31">
        <f>'C.1 Federal Expenditures'!AF28+'C.2 State Expenditures'!AF28</f>
        <v>0</v>
      </c>
      <c r="AG28" s="31">
        <f>'C.1 Federal Expenditures'!AG28+'C.2 State Expenditures'!AG28</f>
        <v>15387010</v>
      </c>
      <c r="AH28" s="31">
        <f>'C.1 Federal Expenditures'!AH28+'C.2 State Expenditures'!AH28</f>
        <v>21756278</v>
      </c>
      <c r="AI28" s="31">
        <f>'C.1 Federal Expenditures'!AI28+'C.2 State Expenditures'!AI28</f>
        <v>0</v>
      </c>
      <c r="AJ28" s="31">
        <f>'C.1 Federal Expenditures'!AJ28+'C.2 State Expenditures'!AJ28</f>
        <v>0</v>
      </c>
      <c r="AK28" s="31">
        <f>'C.1 Federal Expenditures'!AK28+'C.2 State Expenditures'!AK28</f>
        <v>21756278</v>
      </c>
      <c r="AL28" s="31">
        <f>'C.1 Federal Expenditures'!AL28+'C.2 State Expenditures'!AL28</f>
        <v>0</v>
      </c>
      <c r="AM28" s="31">
        <f>'C.1 Federal Expenditures'!AM28+'C.2 State Expenditures'!AM28</f>
        <v>9418901</v>
      </c>
      <c r="AN28" s="31">
        <f>'C.1 Federal Expenditures'!AN28+'C.2 State Expenditures'!AN28</f>
        <v>7905975</v>
      </c>
      <c r="AO28" s="31">
        <f>'C.1 Federal Expenditures'!AO28+'C.2 State Expenditures'!AO28</f>
        <v>0</v>
      </c>
      <c r="AP28" s="31">
        <f>'C.1 Federal Expenditures'!AP28+'C.2 State Expenditures'!AP28</f>
        <v>1512926</v>
      </c>
      <c r="AQ28" s="31">
        <f>'C.1 Federal Expenditures'!AQ28+'C.2 State Expenditures'!AQ28</f>
        <v>0</v>
      </c>
      <c r="AR28" s="31">
        <f>'C.1 Federal Expenditures'!AR28+'C.2 State Expenditures'!AR28</f>
        <v>76843842</v>
      </c>
      <c r="AS28" s="31">
        <f>'C.1 Federal Expenditures'!AS28</f>
        <v>0</v>
      </c>
      <c r="AT28" s="31">
        <f>'C.1 Federal Expenditures'!AT28</f>
        <v>47036905</v>
      </c>
      <c r="AU28" s="12"/>
      <c r="AV28" s="12"/>
      <c r="AW28" s="12"/>
      <c r="AX28" s="12"/>
      <c r="AY28" s="12"/>
      <c r="AZ28" s="12"/>
      <c r="BA28" s="12"/>
      <c r="BB28" s="12"/>
      <c r="BC28" s="12"/>
      <c r="BD28" s="12"/>
      <c r="BE28" s="12"/>
    </row>
    <row r="29" spans="1:57" x14ac:dyDescent="0.35">
      <c r="A29" s="52" t="s">
        <v>26</v>
      </c>
      <c r="B29" s="31">
        <f>'C.1 Federal Expenditures'!B29+'C.2 State Expenditures'!B29</f>
        <v>216335469</v>
      </c>
      <c r="C29" s="31">
        <f>'C.1 Federal Expenditures'!C29+'C.2 State Expenditures'!C29</f>
        <v>0</v>
      </c>
      <c r="D29" s="31">
        <f>'C.1 Federal Expenditures'!D29+'C.2 State Expenditures'!D29</f>
        <v>21633547</v>
      </c>
      <c r="E29" s="31">
        <f>'C.1 Federal Expenditures'!E29+'C.2 State Expenditures'!E29</f>
        <v>194701922</v>
      </c>
      <c r="F29" s="31">
        <f>'C.1 Federal Expenditures'!F29+'C.2 State Expenditures'!F29</f>
        <v>0</v>
      </c>
      <c r="G29" s="31">
        <f>'C.1 Federal Expenditures'!G29+'C.2 State Expenditures'!G29</f>
        <v>31551122</v>
      </c>
      <c r="H29" s="31">
        <f>'C.1 Federal Expenditures'!H29+'C.2 State Expenditures'!H29</f>
        <v>31551122</v>
      </c>
      <c r="I29" s="31">
        <f>'C.1 Federal Expenditures'!I29+'C.2 State Expenditures'!I29</f>
        <v>0</v>
      </c>
      <c r="J29" s="31">
        <f>'C.1 Federal Expenditures'!J29+'C.2 State Expenditures'!J29</f>
        <v>0</v>
      </c>
      <c r="K29" s="31">
        <f>'C.1 Federal Expenditures'!K29+'C.2 State Expenditures'!K29</f>
        <v>0</v>
      </c>
      <c r="L29" s="31">
        <f>'C.1 Federal Expenditures'!L29+'C.2 State Expenditures'!L29</f>
        <v>0</v>
      </c>
      <c r="M29" s="31">
        <f>'C.1 Federal Expenditures'!M29+'C.2 State Expenditures'!M29</f>
        <v>0</v>
      </c>
      <c r="N29" s="31">
        <f>'C.1 Federal Expenditures'!N29+'C.2 State Expenditures'!N29</f>
        <v>112570190</v>
      </c>
      <c r="O29" s="31">
        <f>'C.1 Federal Expenditures'!O29+'C.2 State Expenditures'!O29</f>
        <v>112570190</v>
      </c>
      <c r="P29" s="31">
        <f>'C.1 Federal Expenditures'!P29+'C.2 State Expenditures'!P29</f>
        <v>0</v>
      </c>
      <c r="Q29" s="31">
        <f>'C.1 Federal Expenditures'!Q29+'C.2 State Expenditures'!Q29</f>
        <v>0</v>
      </c>
      <c r="R29" s="31">
        <f>'C.1 Federal Expenditures'!R29+'C.2 State Expenditures'!R29</f>
        <v>62873566</v>
      </c>
      <c r="S29" s="31">
        <f>'C.1 Federal Expenditures'!S29+'C.2 State Expenditures'!S29</f>
        <v>277782</v>
      </c>
      <c r="T29" s="31">
        <f>'C.1 Federal Expenditures'!T29+'C.2 State Expenditures'!T29</f>
        <v>40137575</v>
      </c>
      <c r="U29" s="31">
        <f>'C.1 Federal Expenditures'!U29+'C.2 State Expenditures'!U29</f>
        <v>22458209</v>
      </c>
      <c r="V29" s="31">
        <f>'C.1 Federal Expenditures'!V29+'C.2 State Expenditures'!V29</f>
        <v>1960686</v>
      </c>
      <c r="W29" s="31">
        <f>'C.1 Federal Expenditures'!W29+'C.2 State Expenditures'!W29</f>
        <v>27504472</v>
      </c>
      <c r="X29" s="31">
        <f>'C.1 Federal Expenditures'!X29+'C.2 State Expenditures'!X29</f>
        <v>27504472</v>
      </c>
      <c r="Y29" s="31">
        <f>'C.1 Federal Expenditures'!Y29+'C.2 State Expenditures'!Y29</f>
        <v>0</v>
      </c>
      <c r="Z29" s="31">
        <f>'C.1 Federal Expenditures'!Z29+'C.2 State Expenditures'!Z29</f>
        <v>0</v>
      </c>
      <c r="AA29" s="31">
        <f>'C.1 Federal Expenditures'!AA29+'C.2 State Expenditures'!AA29</f>
        <v>0</v>
      </c>
      <c r="AB29" s="31">
        <f>'C.1 Federal Expenditures'!AB29+'C.2 State Expenditures'!AB29</f>
        <v>0</v>
      </c>
      <c r="AC29" s="31">
        <f>'C.1 Federal Expenditures'!AC29+'C.2 State Expenditures'!AC29</f>
        <v>73252177</v>
      </c>
      <c r="AD29" s="31">
        <f>'C.1 Federal Expenditures'!AD29+'C.2 State Expenditures'!AD29</f>
        <v>12168438</v>
      </c>
      <c r="AE29" s="31">
        <f>'C.1 Federal Expenditures'!AE29+'C.2 State Expenditures'!AE29</f>
        <v>0</v>
      </c>
      <c r="AF29" s="31">
        <f>'C.1 Federal Expenditures'!AF29+'C.2 State Expenditures'!AF29</f>
        <v>4589577</v>
      </c>
      <c r="AG29" s="31">
        <f>'C.1 Federal Expenditures'!AG29+'C.2 State Expenditures'!AG29</f>
        <v>13835353</v>
      </c>
      <c r="AH29" s="31">
        <f>'C.1 Federal Expenditures'!AH29+'C.2 State Expenditures'!AH29</f>
        <v>0</v>
      </c>
      <c r="AI29" s="31">
        <f>'C.1 Federal Expenditures'!AI29+'C.2 State Expenditures'!AI29</f>
        <v>0</v>
      </c>
      <c r="AJ29" s="31">
        <f>'C.1 Federal Expenditures'!AJ29+'C.2 State Expenditures'!AJ29</f>
        <v>0</v>
      </c>
      <c r="AK29" s="31">
        <f>'C.1 Federal Expenditures'!AK29+'C.2 State Expenditures'!AK29</f>
        <v>0</v>
      </c>
      <c r="AL29" s="31">
        <f>'C.1 Federal Expenditures'!AL29+'C.2 State Expenditures'!AL29</f>
        <v>0</v>
      </c>
      <c r="AM29" s="31">
        <f>'C.1 Federal Expenditures'!AM29+'C.2 State Expenditures'!AM29</f>
        <v>9296824</v>
      </c>
      <c r="AN29" s="31">
        <f>'C.1 Federal Expenditures'!AN29+'C.2 State Expenditures'!AN29</f>
        <v>8515977</v>
      </c>
      <c r="AO29" s="31">
        <f>'C.1 Federal Expenditures'!AO29+'C.2 State Expenditures'!AO29</f>
        <v>0</v>
      </c>
      <c r="AP29" s="31">
        <f>'C.1 Federal Expenditures'!AP29+'C.2 State Expenditures'!AP29</f>
        <v>780847</v>
      </c>
      <c r="AQ29" s="31">
        <f>'C.1 Federal Expenditures'!AQ29+'C.2 State Expenditures'!AQ29</f>
        <v>0</v>
      </c>
      <c r="AR29" s="31">
        <f>'C.1 Federal Expenditures'!AR29+'C.2 State Expenditures'!AR29</f>
        <v>349602405</v>
      </c>
      <c r="AS29" s="31">
        <f>'C.1 Federal Expenditures'!AS29</f>
        <v>0</v>
      </c>
      <c r="AT29" s="31">
        <f>'C.1 Federal Expenditures'!AT29</f>
        <v>0</v>
      </c>
      <c r="AU29" s="12"/>
      <c r="AV29" s="12"/>
      <c r="AW29" s="12"/>
      <c r="AX29" s="12"/>
      <c r="AY29" s="12"/>
      <c r="AZ29" s="12"/>
      <c r="BA29" s="12"/>
      <c r="BB29" s="12"/>
      <c r="BC29" s="12"/>
      <c r="BD29" s="12"/>
      <c r="BE29" s="12"/>
    </row>
    <row r="30" spans="1:57" x14ac:dyDescent="0.35">
      <c r="A30" s="52" t="s">
        <v>27</v>
      </c>
      <c r="B30" s="31">
        <f>'C.1 Federal Expenditures'!B30+'C.2 State Expenditures'!B30</f>
        <v>37888854</v>
      </c>
      <c r="C30" s="31">
        <f>'C.1 Federal Expenditures'!C30+'C.2 State Expenditures'!C30</f>
        <v>8700000</v>
      </c>
      <c r="D30" s="31">
        <f>'C.1 Federal Expenditures'!D30+'C.2 State Expenditures'!D30</f>
        <v>1998226</v>
      </c>
      <c r="E30" s="31">
        <f>'C.1 Federal Expenditures'!E30+'C.2 State Expenditures'!E30</f>
        <v>27190628</v>
      </c>
      <c r="F30" s="31">
        <f>'C.1 Federal Expenditures'!F30+'C.2 State Expenditures'!F30</f>
        <v>14620943</v>
      </c>
      <c r="G30" s="31">
        <f>'C.1 Federal Expenditures'!G30+'C.2 State Expenditures'!G30</f>
        <v>17447999</v>
      </c>
      <c r="H30" s="31">
        <f>'C.1 Federal Expenditures'!H30+'C.2 State Expenditures'!H30</f>
        <v>17447999</v>
      </c>
      <c r="I30" s="31">
        <f>'C.1 Federal Expenditures'!I30+'C.2 State Expenditures'!I30</f>
        <v>0</v>
      </c>
      <c r="J30" s="31">
        <f>'C.1 Federal Expenditures'!J30+'C.2 State Expenditures'!J30</f>
        <v>1784867</v>
      </c>
      <c r="K30" s="31">
        <f>'C.1 Federal Expenditures'!K30+'C.2 State Expenditures'!K30</f>
        <v>0</v>
      </c>
      <c r="L30" s="31">
        <f>'C.1 Federal Expenditures'!L30+'C.2 State Expenditures'!L30</f>
        <v>0</v>
      </c>
      <c r="M30" s="31">
        <f>'C.1 Federal Expenditures'!M30+'C.2 State Expenditures'!M30</f>
        <v>1784867</v>
      </c>
      <c r="N30" s="31">
        <f>'C.1 Federal Expenditures'!N30+'C.2 State Expenditures'!N30</f>
        <v>1927000</v>
      </c>
      <c r="O30" s="31">
        <f>'C.1 Federal Expenditures'!O30+'C.2 State Expenditures'!O30</f>
        <v>1927000</v>
      </c>
      <c r="P30" s="31">
        <f>'C.1 Federal Expenditures'!P30+'C.2 State Expenditures'!P30</f>
        <v>0</v>
      </c>
      <c r="Q30" s="31">
        <f>'C.1 Federal Expenditures'!Q30+'C.2 State Expenditures'!Q30</f>
        <v>0</v>
      </c>
      <c r="R30" s="31">
        <f>'C.1 Federal Expenditures'!R30+'C.2 State Expenditures'!R30</f>
        <v>2663591</v>
      </c>
      <c r="S30" s="31">
        <f>'C.1 Federal Expenditures'!S30+'C.2 State Expenditures'!S30</f>
        <v>372765</v>
      </c>
      <c r="T30" s="31">
        <f>'C.1 Federal Expenditures'!T30+'C.2 State Expenditures'!T30</f>
        <v>376637</v>
      </c>
      <c r="U30" s="31">
        <f>'C.1 Federal Expenditures'!U30+'C.2 State Expenditures'!U30</f>
        <v>1914189</v>
      </c>
      <c r="V30" s="31">
        <f>'C.1 Federal Expenditures'!V30+'C.2 State Expenditures'!V30</f>
        <v>370579</v>
      </c>
      <c r="W30" s="31">
        <f>'C.1 Federal Expenditures'!W30+'C.2 State Expenditures'!W30</f>
        <v>1921110</v>
      </c>
      <c r="X30" s="31">
        <f>'C.1 Federal Expenditures'!X30+'C.2 State Expenditures'!X30</f>
        <v>1921110</v>
      </c>
      <c r="Y30" s="31">
        <f>'C.1 Federal Expenditures'!Y30+'C.2 State Expenditures'!Y30</f>
        <v>0</v>
      </c>
      <c r="Z30" s="31">
        <f>'C.1 Federal Expenditures'!Z30+'C.2 State Expenditures'!Z30</f>
        <v>67347</v>
      </c>
      <c r="AA30" s="31">
        <f>'C.1 Federal Expenditures'!AA30+'C.2 State Expenditures'!AA30</f>
        <v>0</v>
      </c>
      <c r="AB30" s="31">
        <f>'C.1 Federal Expenditures'!AB30+'C.2 State Expenditures'!AB30</f>
        <v>0</v>
      </c>
      <c r="AC30" s="31">
        <f>'C.1 Federal Expenditures'!AC30+'C.2 State Expenditures'!AC30</f>
        <v>253371</v>
      </c>
      <c r="AD30" s="31">
        <f>'C.1 Federal Expenditures'!AD30+'C.2 State Expenditures'!AD30</f>
        <v>0</v>
      </c>
      <c r="AE30" s="31">
        <f>'C.1 Federal Expenditures'!AE30+'C.2 State Expenditures'!AE30</f>
        <v>0</v>
      </c>
      <c r="AF30" s="31">
        <f>'C.1 Federal Expenditures'!AF30+'C.2 State Expenditures'!AF30</f>
        <v>0</v>
      </c>
      <c r="AG30" s="31">
        <f>'C.1 Federal Expenditures'!AG30+'C.2 State Expenditures'!AG30</f>
        <v>0</v>
      </c>
      <c r="AH30" s="31">
        <f>'C.1 Federal Expenditures'!AH30+'C.2 State Expenditures'!AH30</f>
        <v>0</v>
      </c>
      <c r="AI30" s="31">
        <f>'C.1 Federal Expenditures'!AI30+'C.2 State Expenditures'!AI30</f>
        <v>0</v>
      </c>
      <c r="AJ30" s="31">
        <f>'C.1 Federal Expenditures'!AJ30+'C.2 State Expenditures'!AJ30</f>
        <v>0</v>
      </c>
      <c r="AK30" s="31">
        <f>'C.1 Federal Expenditures'!AK30+'C.2 State Expenditures'!AK30</f>
        <v>0</v>
      </c>
      <c r="AL30" s="31">
        <f>'C.1 Federal Expenditures'!AL30+'C.2 State Expenditures'!AL30</f>
        <v>0</v>
      </c>
      <c r="AM30" s="31">
        <f>'C.1 Federal Expenditures'!AM30+'C.2 State Expenditures'!AM30</f>
        <v>11329613</v>
      </c>
      <c r="AN30" s="31">
        <f>'C.1 Federal Expenditures'!AN30+'C.2 State Expenditures'!AN30</f>
        <v>3641355</v>
      </c>
      <c r="AO30" s="31">
        <f>'C.1 Federal Expenditures'!AO30+'C.2 State Expenditures'!AO30</f>
        <v>6621050</v>
      </c>
      <c r="AP30" s="31">
        <f>'C.1 Federal Expenditures'!AP30+'C.2 State Expenditures'!AP30</f>
        <v>1067208</v>
      </c>
      <c r="AQ30" s="31">
        <f>'C.1 Federal Expenditures'!AQ30+'C.2 State Expenditures'!AQ30</f>
        <v>0</v>
      </c>
      <c r="AR30" s="31">
        <f>'C.1 Federal Expenditures'!AR30+'C.2 State Expenditures'!AR30</f>
        <v>37765477</v>
      </c>
      <c r="AS30" s="31">
        <f>'C.1 Federal Expenditures'!AS30</f>
        <v>0</v>
      </c>
      <c r="AT30" s="31">
        <f>'C.1 Federal Expenditures'!AT30</f>
        <v>19454797</v>
      </c>
      <c r="AU30" s="12"/>
      <c r="AV30" s="12"/>
      <c r="AW30" s="12"/>
      <c r="AX30" s="12"/>
      <c r="AY30" s="12"/>
      <c r="AZ30" s="12"/>
      <c r="BA30" s="12"/>
      <c r="BB30" s="12"/>
      <c r="BC30" s="12"/>
      <c r="BD30" s="12"/>
      <c r="BE30" s="12"/>
    </row>
    <row r="31" spans="1:57" x14ac:dyDescent="0.35">
      <c r="A31" s="52" t="s">
        <v>28</v>
      </c>
      <c r="B31" s="31">
        <f>'C.1 Federal Expenditures'!B31+'C.2 State Expenditures'!B31</f>
        <v>56627234</v>
      </c>
      <c r="C31" s="31">
        <f>'C.1 Federal Expenditures'!C31+'C.2 State Expenditures'!C31</f>
        <v>14371787</v>
      </c>
      <c r="D31" s="31">
        <f>'C.1 Federal Expenditures'!D31+'C.2 State Expenditures'!D31</f>
        <v>2578383</v>
      </c>
      <c r="E31" s="31">
        <f>'C.1 Federal Expenditures'!E31+'C.2 State Expenditures'!E31</f>
        <v>39677064</v>
      </c>
      <c r="F31" s="31">
        <f>'C.1 Federal Expenditures'!F31+'C.2 State Expenditures'!F31</f>
        <v>91442687</v>
      </c>
      <c r="G31" s="31">
        <f>'C.1 Federal Expenditures'!G31+'C.2 State Expenditures'!G31</f>
        <v>28344182</v>
      </c>
      <c r="H31" s="31">
        <f>'C.1 Federal Expenditures'!H31+'C.2 State Expenditures'!H31</f>
        <v>28344182</v>
      </c>
      <c r="I31" s="31">
        <f>'C.1 Federal Expenditures'!I31+'C.2 State Expenditures'!I31</f>
        <v>0</v>
      </c>
      <c r="J31" s="31">
        <f>'C.1 Federal Expenditures'!J31+'C.2 State Expenditures'!J31</f>
        <v>0</v>
      </c>
      <c r="K31" s="31">
        <f>'C.1 Federal Expenditures'!K31+'C.2 State Expenditures'!K31</f>
        <v>0</v>
      </c>
      <c r="L31" s="31">
        <f>'C.1 Federal Expenditures'!L31+'C.2 State Expenditures'!L31</f>
        <v>0</v>
      </c>
      <c r="M31" s="31">
        <f>'C.1 Federal Expenditures'!M31+'C.2 State Expenditures'!M31</f>
        <v>0</v>
      </c>
      <c r="N31" s="31">
        <f>'C.1 Federal Expenditures'!N31+'C.2 State Expenditures'!N31</f>
        <v>0</v>
      </c>
      <c r="O31" s="31">
        <f>'C.1 Federal Expenditures'!O31+'C.2 State Expenditures'!O31</f>
        <v>0</v>
      </c>
      <c r="P31" s="31">
        <f>'C.1 Federal Expenditures'!P31+'C.2 State Expenditures'!P31</f>
        <v>0</v>
      </c>
      <c r="Q31" s="31">
        <f>'C.1 Federal Expenditures'!Q31+'C.2 State Expenditures'!Q31</f>
        <v>0</v>
      </c>
      <c r="R31" s="31">
        <f>'C.1 Federal Expenditures'!R31+'C.2 State Expenditures'!R31</f>
        <v>12299326</v>
      </c>
      <c r="S31" s="31">
        <f>'C.1 Federal Expenditures'!S31+'C.2 State Expenditures'!S31</f>
        <v>0</v>
      </c>
      <c r="T31" s="31">
        <f>'C.1 Federal Expenditures'!T31+'C.2 State Expenditures'!T31</f>
        <v>116718</v>
      </c>
      <c r="U31" s="31">
        <f>'C.1 Federal Expenditures'!U31+'C.2 State Expenditures'!U31</f>
        <v>12182608</v>
      </c>
      <c r="V31" s="31">
        <f>'C.1 Federal Expenditures'!V31+'C.2 State Expenditures'!V31</f>
        <v>0</v>
      </c>
      <c r="W31" s="31">
        <f>'C.1 Federal Expenditures'!W31+'C.2 State Expenditures'!W31</f>
        <v>4002989</v>
      </c>
      <c r="X31" s="31">
        <f>'C.1 Federal Expenditures'!X31+'C.2 State Expenditures'!X31</f>
        <v>4002989</v>
      </c>
      <c r="Y31" s="31">
        <f>'C.1 Federal Expenditures'!Y31+'C.2 State Expenditures'!Y31</f>
        <v>0</v>
      </c>
      <c r="Z31" s="31">
        <f>'C.1 Federal Expenditures'!Z31+'C.2 State Expenditures'!Z31</f>
        <v>0</v>
      </c>
      <c r="AA31" s="31">
        <f>'C.1 Federal Expenditures'!AA31+'C.2 State Expenditures'!AA31</f>
        <v>29018861</v>
      </c>
      <c r="AB31" s="31">
        <f>'C.1 Federal Expenditures'!AB31+'C.2 State Expenditures'!AB31</f>
        <v>3453140</v>
      </c>
      <c r="AC31" s="31">
        <f>'C.1 Federal Expenditures'!AC31+'C.2 State Expenditures'!AC31</f>
        <v>89874</v>
      </c>
      <c r="AD31" s="31">
        <f>'C.1 Federal Expenditures'!AD31+'C.2 State Expenditures'!AD31</f>
        <v>0</v>
      </c>
      <c r="AE31" s="31">
        <f>'C.1 Federal Expenditures'!AE31+'C.2 State Expenditures'!AE31</f>
        <v>365093</v>
      </c>
      <c r="AF31" s="31">
        <f>'C.1 Federal Expenditures'!AF31+'C.2 State Expenditures'!AF31</f>
        <v>0</v>
      </c>
      <c r="AG31" s="31">
        <f>'C.1 Federal Expenditures'!AG31+'C.2 State Expenditures'!AG31</f>
        <v>0</v>
      </c>
      <c r="AH31" s="31">
        <f>'C.1 Federal Expenditures'!AH31+'C.2 State Expenditures'!AH31</f>
        <v>6100187</v>
      </c>
      <c r="AI31" s="31">
        <f>'C.1 Federal Expenditures'!AI31+'C.2 State Expenditures'!AI31</f>
        <v>6089903</v>
      </c>
      <c r="AJ31" s="31">
        <f>'C.1 Federal Expenditures'!AJ31+'C.2 State Expenditures'!AJ31</f>
        <v>0</v>
      </c>
      <c r="AK31" s="31">
        <f>'C.1 Federal Expenditures'!AK31+'C.2 State Expenditures'!AK31</f>
        <v>10284</v>
      </c>
      <c r="AL31" s="31">
        <f>'C.1 Federal Expenditures'!AL31+'C.2 State Expenditures'!AL31</f>
        <v>294858</v>
      </c>
      <c r="AM31" s="31">
        <f>'C.1 Federal Expenditures'!AM31+'C.2 State Expenditures'!AM31</f>
        <v>2977016</v>
      </c>
      <c r="AN31" s="31">
        <f>'C.1 Federal Expenditures'!AN31+'C.2 State Expenditures'!AN31</f>
        <v>2683570</v>
      </c>
      <c r="AO31" s="31">
        <f>'C.1 Federal Expenditures'!AO31+'C.2 State Expenditures'!AO31</f>
        <v>0</v>
      </c>
      <c r="AP31" s="31">
        <f>'C.1 Federal Expenditures'!AP31+'C.2 State Expenditures'!AP31</f>
        <v>293446</v>
      </c>
      <c r="AQ31" s="31">
        <f>'C.1 Federal Expenditures'!AQ31+'C.2 State Expenditures'!AQ31</f>
        <v>0</v>
      </c>
      <c r="AR31" s="31">
        <f>'C.1 Federal Expenditures'!AR31+'C.2 State Expenditures'!AR31</f>
        <v>86945526</v>
      </c>
      <c r="AS31" s="31">
        <f>'C.1 Federal Expenditures'!AS31</f>
        <v>39052942</v>
      </c>
      <c r="AT31" s="31">
        <f>'C.1 Federal Expenditures'!AT31</f>
        <v>52067761</v>
      </c>
      <c r="AU31" s="12"/>
      <c r="AV31" s="12"/>
      <c r="AW31" s="12"/>
      <c r="AX31" s="12"/>
      <c r="AY31" s="12"/>
      <c r="AZ31" s="12"/>
      <c r="BA31" s="12"/>
      <c r="BB31" s="12"/>
      <c r="BC31" s="12"/>
      <c r="BD31" s="12"/>
      <c r="BE31" s="12"/>
    </row>
    <row r="32" spans="1:57" x14ac:dyDescent="0.35">
      <c r="A32" s="52" t="s">
        <v>29</v>
      </c>
      <c r="B32" s="31">
        <f>'C.1 Federal Expenditures'!B32+'C.2 State Expenditures'!B32</f>
        <v>43762394</v>
      </c>
      <c r="C32" s="31">
        <f>'C.1 Federal Expenditures'!C32+'C.2 State Expenditures'!C32</f>
        <v>3225560</v>
      </c>
      <c r="D32" s="31">
        <f>'C.1 Federal Expenditures'!D32+'C.2 State Expenditures'!D32</f>
        <v>0</v>
      </c>
      <c r="E32" s="31">
        <f>'C.1 Federal Expenditures'!E32+'C.2 State Expenditures'!E32</f>
        <v>40536834</v>
      </c>
      <c r="F32" s="31">
        <f>'C.1 Federal Expenditures'!F32+'C.2 State Expenditures'!F32</f>
        <v>28874072</v>
      </c>
      <c r="G32" s="31">
        <f>'C.1 Federal Expenditures'!G32+'C.2 State Expenditures'!G32</f>
        <v>33046853</v>
      </c>
      <c r="H32" s="31">
        <f>'C.1 Federal Expenditures'!H32+'C.2 State Expenditures'!H32</f>
        <v>33046853</v>
      </c>
      <c r="I32" s="31">
        <f>'C.1 Federal Expenditures'!I32+'C.2 State Expenditures'!I32</f>
        <v>0</v>
      </c>
      <c r="J32" s="31">
        <f>'C.1 Federal Expenditures'!J32+'C.2 State Expenditures'!J32</f>
        <v>0</v>
      </c>
      <c r="K32" s="31">
        <f>'C.1 Federal Expenditures'!K32+'C.2 State Expenditures'!K32</f>
        <v>0</v>
      </c>
      <c r="L32" s="31">
        <f>'C.1 Federal Expenditures'!L32+'C.2 State Expenditures'!L32</f>
        <v>0</v>
      </c>
      <c r="M32" s="31">
        <f>'C.1 Federal Expenditures'!M32+'C.2 State Expenditures'!M32</f>
        <v>0</v>
      </c>
      <c r="N32" s="31">
        <f>'C.1 Federal Expenditures'!N32+'C.2 State Expenditures'!N32</f>
        <v>0</v>
      </c>
      <c r="O32" s="31">
        <f>'C.1 Federal Expenditures'!O32+'C.2 State Expenditures'!O32</f>
        <v>0</v>
      </c>
      <c r="P32" s="31">
        <f>'C.1 Federal Expenditures'!P32+'C.2 State Expenditures'!P32</f>
        <v>0</v>
      </c>
      <c r="Q32" s="31">
        <f>'C.1 Federal Expenditures'!Q32+'C.2 State Expenditures'!Q32</f>
        <v>0</v>
      </c>
      <c r="R32" s="31">
        <f>'C.1 Federal Expenditures'!R32+'C.2 State Expenditures'!R32</f>
        <v>1302405</v>
      </c>
      <c r="S32" s="31">
        <f>'C.1 Federal Expenditures'!S32+'C.2 State Expenditures'!S32</f>
        <v>262875</v>
      </c>
      <c r="T32" s="31">
        <f>'C.1 Federal Expenditures'!T32+'C.2 State Expenditures'!T32</f>
        <v>120628</v>
      </c>
      <c r="U32" s="31">
        <f>'C.1 Federal Expenditures'!U32+'C.2 State Expenditures'!U32</f>
        <v>918902</v>
      </c>
      <c r="V32" s="31">
        <f>'C.1 Federal Expenditures'!V32+'C.2 State Expenditures'!V32</f>
        <v>2024988</v>
      </c>
      <c r="W32" s="31">
        <f>'C.1 Federal Expenditures'!W32+'C.2 State Expenditures'!W32</f>
        <v>10676798</v>
      </c>
      <c r="X32" s="31">
        <f>'C.1 Federal Expenditures'!X32+'C.2 State Expenditures'!X32</f>
        <v>10676798</v>
      </c>
      <c r="Y32" s="31">
        <f>'C.1 Federal Expenditures'!Y32+'C.2 State Expenditures'!Y32</f>
        <v>0</v>
      </c>
      <c r="Z32" s="31">
        <f>'C.1 Federal Expenditures'!Z32+'C.2 State Expenditures'!Z32</f>
        <v>5714</v>
      </c>
      <c r="AA32" s="31">
        <f>'C.1 Federal Expenditures'!AA32+'C.2 State Expenditures'!AA32</f>
        <v>0</v>
      </c>
      <c r="AB32" s="31">
        <f>'C.1 Federal Expenditures'!AB32+'C.2 State Expenditures'!AB32</f>
        <v>0</v>
      </c>
      <c r="AC32" s="31">
        <f>'C.1 Federal Expenditures'!AC32+'C.2 State Expenditures'!AC32</f>
        <v>8956033</v>
      </c>
      <c r="AD32" s="31">
        <f>'C.1 Federal Expenditures'!AD32+'C.2 State Expenditures'!AD32</f>
        <v>4104580</v>
      </c>
      <c r="AE32" s="31">
        <f>'C.1 Federal Expenditures'!AE32+'C.2 State Expenditures'!AE32</f>
        <v>1740887</v>
      </c>
      <c r="AF32" s="31">
        <f>'C.1 Federal Expenditures'!AF32+'C.2 State Expenditures'!AF32</f>
        <v>153309</v>
      </c>
      <c r="AG32" s="31">
        <f>'C.1 Federal Expenditures'!AG32+'C.2 State Expenditures'!AG32</f>
        <v>3511</v>
      </c>
      <c r="AH32" s="31">
        <f>'C.1 Federal Expenditures'!AH32+'C.2 State Expenditures'!AH32</f>
        <v>28274826</v>
      </c>
      <c r="AI32" s="31">
        <f>'C.1 Federal Expenditures'!AI32+'C.2 State Expenditures'!AI32</f>
        <v>7578341</v>
      </c>
      <c r="AJ32" s="31">
        <f>'C.1 Federal Expenditures'!AJ32+'C.2 State Expenditures'!AJ32</f>
        <v>0</v>
      </c>
      <c r="AK32" s="31">
        <f>'C.1 Federal Expenditures'!AK32+'C.2 State Expenditures'!AK32</f>
        <v>20696485</v>
      </c>
      <c r="AL32" s="31">
        <f>'C.1 Federal Expenditures'!AL32+'C.2 State Expenditures'!AL32</f>
        <v>882491</v>
      </c>
      <c r="AM32" s="31">
        <f>'C.1 Federal Expenditures'!AM32+'C.2 State Expenditures'!AM32</f>
        <v>19714057</v>
      </c>
      <c r="AN32" s="31">
        <f>'C.1 Federal Expenditures'!AN32+'C.2 State Expenditures'!AN32</f>
        <v>5521863</v>
      </c>
      <c r="AO32" s="31">
        <f>'C.1 Federal Expenditures'!AO32+'C.2 State Expenditures'!AO32</f>
        <v>9820147</v>
      </c>
      <c r="AP32" s="31">
        <f>'C.1 Federal Expenditures'!AP32+'C.2 State Expenditures'!AP32</f>
        <v>4372047</v>
      </c>
      <c r="AQ32" s="31">
        <f>'C.1 Federal Expenditures'!AQ32+'C.2 State Expenditures'!AQ32</f>
        <v>0</v>
      </c>
      <c r="AR32" s="31">
        <f>'C.1 Federal Expenditures'!AR32+'C.2 State Expenditures'!AR32</f>
        <v>110886452</v>
      </c>
      <c r="AS32" s="31">
        <f>'C.1 Federal Expenditures'!AS32</f>
        <v>33445305</v>
      </c>
      <c r="AT32" s="31">
        <f>'C.1 Federal Expenditures'!AT32</f>
        <v>1768685</v>
      </c>
      <c r="AU32" s="12"/>
      <c r="AV32" s="12"/>
      <c r="AW32" s="12"/>
      <c r="AX32" s="12"/>
      <c r="AY32" s="12"/>
      <c r="AZ32" s="12"/>
      <c r="BA32" s="12"/>
      <c r="BB32" s="12"/>
      <c r="BC32" s="12"/>
      <c r="BD32" s="12"/>
      <c r="BE32" s="12"/>
    </row>
    <row r="33" spans="1:57" x14ac:dyDescent="0.35">
      <c r="A33" s="52" t="s">
        <v>30</v>
      </c>
      <c r="B33" s="31">
        <f>'C.1 Federal Expenditures'!B33+'C.2 State Expenditures'!B33</f>
        <v>38394141</v>
      </c>
      <c r="C33" s="31">
        <f>'C.1 Federal Expenditures'!C33+'C.2 State Expenditures'!C33</f>
        <v>0</v>
      </c>
      <c r="D33" s="31">
        <f>'C.1 Federal Expenditures'!D33+'C.2 State Expenditures'!D33</f>
        <v>936937</v>
      </c>
      <c r="E33" s="31">
        <f>'C.1 Federal Expenditures'!E33+'C.2 State Expenditures'!E33</f>
        <v>37457204</v>
      </c>
      <c r="F33" s="31">
        <f>'C.1 Federal Expenditures'!F33+'C.2 State Expenditures'!F33</f>
        <v>43900933</v>
      </c>
      <c r="G33" s="31">
        <f>'C.1 Federal Expenditures'!G33+'C.2 State Expenditures'!G33</f>
        <v>34200778</v>
      </c>
      <c r="H33" s="31">
        <f>'C.1 Federal Expenditures'!H33+'C.2 State Expenditures'!H33</f>
        <v>32318465</v>
      </c>
      <c r="I33" s="31">
        <f>'C.1 Federal Expenditures'!I33+'C.2 State Expenditures'!I33</f>
        <v>1882313</v>
      </c>
      <c r="J33" s="31">
        <f>'C.1 Federal Expenditures'!J33+'C.2 State Expenditures'!J33</f>
        <v>6786947</v>
      </c>
      <c r="K33" s="31">
        <f>'C.1 Federal Expenditures'!K33+'C.2 State Expenditures'!K33</f>
        <v>4544261</v>
      </c>
      <c r="L33" s="31">
        <f>'C.1 Federal Expenditures'!L33+'C.2 State Expenditures'!L33</f>
        <v>2074554</v>
      </c>
      <c r="M33" s="31">
        <f>'C.1 Federal Expenditures'!M33+'C.2 State Expenditures'!M33</f>
        <v>168132</v>
      </c>
      <c r="N33" s="31">
        <f>'C.1 Federal Expenditures'!N33+'C.2 State Expenditures'!N33</f>
        <v>0</v>
      </c>
      <c r="O33" s="31">
        <f>'C.1 Federal Expenditures'!O33+'C.2 State Expenditures'!O33</f>
        <v>0</v>
      </c>
      <c r="P33" s="31">
        <f>'C.1 Federal Expenditures'!P33+'C.2 State Expenditures'!P33</f>
        <v>0</v>
      </c>
      <c r="Q33" s="31">
        <f>'C.1 Federal Expenditures'!Q33+'C.2 State Expenditures'!Q33</f>
        <v>0</v>
      </c>
      <c r="R33" s="31">
        <f>'C.1 Federal Expenditures'!R33+'C.2 State Expenditures'!R33</f>
        <v>7225024</v>
      </c>
      <c r="S33" s="31">
        <f>'C.1 Federal Expenditures'!S33+'C.2 State Expenditures'!S33</f>
        <v>630</v>
      </c>
      <c r="T33" s="31">
        <f>'C.1 Federal Expenditures'!T33+'C.2 State Expenditures'!T33</f>
        <v>97433</v>
      </c>
      <c r="U33" s="31">
        <f>'C.1 Federal Expenditures'!U33+'C.2 State Expenditures'!U33</f>
        <v>7126961</v>
      </c>
      <c r="V33" s="31">
        <f>'C.1 Federal Expenditures'!V33+'C.2 State Expenditures'!V33</f>
        <v>418751</v>
      </c>
      <c r="W33" s="31">
        <f>'C.1 Federal Expenditures'!W33+'C.2 State Expenditures'!W33</f>
        <v>4581872</v>
      </c>
      <c r="X33" s="31">
        <f>'C.1 Federal Expenditures'!X33+'C.2 State Expenditures'!X33</f>
        <v>4581872</v>
      </c>
      <c r="Y33" s="31">
        <f>'C.1 Federal Expenditures'!Y33+'C.2 State Expenditures'!Y33</f>
        <v>0</v>
      </c>
      <c r="Z33" s="31">
        <f>'C.1 Federal Expenditures'!Z33+'C.2 State Expenditures'!Z33</f>
        <v>0</v>
      </c>
      <c r="AA33" s="31">
        <f>'C.1 Federal Expenditures'!AA33+'C.2 State Expenditures'!AA33</f>
        <v>0</v>
      </c>
      <c r="AB33" s="31">
        <f>'C.1 Federal Expenditures'!AB33+'C.2 State Expenditures'!AB33</f>
        <v>0</v>
      </c>
      <c r="AC33" s="31">
        <f>'C.1 Federal Expenditures'!AC33+'C.2 State Expenditures'!AC33</f>
        <v>2205184</v>
      </c>
      <c r="AD33" s="31">
        <f>'C.1 Federal Expenditures'!AD33+'C.2 State Expenditures'!AD33</f>
        <v>1281072</v>
      </c>
      <c r="AE33" s="31">
        <f>'C.1 Federal Expenditures'!AE33+'C.2 State Expenditures'!AE33</f>
        <v>0</v>
      </c>
      <c r="AF33" s="31">
        <f>'C.1 Federal Expenditures'!AF33+'C.2 State Expenditures'!AF33</f>
        <v>3010436</v>
      </c>
      <c r="AG33" s="31">
        <f>'C.1 Federal Expenditures'!AG33+'C.2 State Expenditures'!AG33</f>
        <v>3802523</v>
      </c>
      <c r="AH33" s="31">
        <f>'C.1 Federal Expenditures'!AH33+'C.2 State Expenditures'!AH33</f>
        <v>0</v>
      </c>
      <c r="AI33" s="31">
        <f>'C.1 Federal Expenditures'!AI33+'C.2 State Expenditures'!AI33</f>
        <v>0</v>
      </c>
      <c r="AJ33" s="31">
        <f>'C.1 Federal Expenditures'!AJ33+'C.2 State Expenditures'!AJ33</f>
        <v>0</v>
      </c>
      <c r="AK33" s="31">
        <f>'C.1 Federal Expenditures'!AK33+'C.2 State Expenditures'!AK33</f>
        <v>0</v>
      </c>
      <c r="AL33" s="31">
        <f>'C.1 Federal Expenditures'!AL33+'C.2 State Expenditures'!AL33</f>
        <v>1813107</v>
      </c>
      <c r="AM33" s="31">
        <f>'C.1 Federal Expenditures'!AM33+'C.2 State Expenditures'!AM33</f>
        <v>11406815</v>
      </c>
      <c r="AN33" s="31">
        <f>'C.1 Federal Expenditures'!AN33+'C.2 State Expenditures'!AN33</f>
        <v>8747492</v>
      </c>
      <c r="AO33" s="31">
        <f>'C.1 Federal Expenditures'!AO33+'C.2 State Expenditures'!AO33</f>
        <v>0</v>
      </c>
      <c r="AP33" s="31">
        <f>'C.1 Federal Expenditures'!AP33+'C.2 State Expenditures'!AP33</f>
        <v>2659323</v>
      </c>
      <c r="AQ33" s="31">
        <f>'C.1 Federal Expenditures'!AQ33+'C.2 State Expenditures'!AQ33</f>
        <v>2879614</v>
      </c>
      <c r="AR33" s="31">
        <f>'C.1 Federal Expenditures'!AR33+'C.2 State Expenditures'!AR33</f>
        <v>79612123</v>
      </c>
      <c r="AS33" s="31">
        <f>'C.1 Federal Expenditures'!AS33</f>
        <v>0</v>
      </c>
      <c r="AT33" s="31">
        <f>'C.1 Federal Expenditures'!AT33</f>
        <v>44926138</v>
      </c>
      <c r="AU33" s="12"/>
      <c r="AV33" s="12"/>
      <c r="AW33" s="12"/>
      <c r="AX33" s="12"/>
      <c r="AY33" s="12"/>
      <c r="AZ33" s="12"/>
      <c r="BA33" s="12"/>
      <c r="BB33" s="12"/>
      <c r="BC33" s="12"/>
      <c r="BD33" s="12"/>
      <c r="BE33" s="12"/>
    </row>
    <row r="34" spans="1:57" x14ac:dyDescent="0.35">
      <c r="A34" s="52" t="s">
        <v>31</v>
      </c>
      <c r="B34" s="31">
        <f>'C.1 Federal Expenditures'!B34+'C.2 State Expenditures'!B34</f>
        <v>402701508</v>
      </c>
      <c r="C34" s="31">
        <f>'C.1 Federal Expenditures'!C34+'C.2 State Expenditures'!C34</f>
        <v>79000000</v>
      </c>
      <c r="D34" s="31">
        <f>'C.1 Federal Expenditures'!D34+'C.2 State Expenditures'!D34</f>
        <v>9377000</v>
      </c>
      <c r="E34" s="31">
        <f>'C.1 Federal Expenditures'!E34+'C.2 State Expenditures'!E34</f>
        <v>314324508</v>
      </c>
      <c r="F34" s="31">
        <f>'C.1 Federal Expenditures'!F34+'C.2 State Expenditures'!F34</f>
        <v>40099870</v>
      </c>
      <c r="G34" s="31">
        <f>'C.1 Federal Expenditures'!G34+'C.2 State Expenditures'!G34</f>
        <v>82638626</v>
      </c>
      <c r="H34" s="31">
        <f>'C.1 Federal Expenditures'!H34+'C.2 State Expenditures'!H34</f>
        <v>81401410</v>
      </c>
      <c r="I34" s="31">
        <f>'C.1 Federal Expenditures'!I34+'C.2 State Expenditures'!I34</f>
        <v>1237216</v>
      </c>
      <c r="J34" s="31">
        <f>'C.1 Federal Expenditures'!J34+'C.2 State Expenditures'!J34</f>
        <v>6840000</v>
      </c>
      <c r="K34" s="31">
        <f>'C.1 Federal Expenditures'!K34+'C.2 State Expenditures'!K34</f>
        <v>0</v>
      </c>
      <c r="L34" s="31">
        <f>'C.1 Federal Expenditures'!L34+'C.2 State Expenditures'!L34</f>
        <v>0</v>
      </c>
      <c r="M34" s="31">
        <f>'C.1 Federal Expenditures'!M34+'C.2 State Expenditures'!M34</f>
        <v>6840000</v>
      </c>
      <c r="N34" s="31">
        <f>'C.1 Federal Expenditures'!N34+'C.2 State Expenditures'!N34</f>
        <v>0</v>
      </c>
      <c r="O34" s="31">
        <f>'C.1 Federal Expenditures'!O34+'C.2 State Expenditures'!O34</f>
        <v>0</v>
      </c>
      <c r="P34" s="31">
        <f>'C.1 Federal Expenditures'!P34+'C.2 State Expenditures'!P34</f>
        <v>0</v>
      </c>
      <c r="Q34" s="31">
        <f>'C.1 Federal Expenditures'!Q34+'C.2 State Expenditures'!Q34</f>
        <v>0</v>
      </c>
      <c r="R34" s="31">
        <f>'C.1 Federal Expenditures'!R34+'C.2 State Expenditures'!R34</f>
        <v>73767375</v>
      </c>
      <c r="S34" s="31">
        <f>'C.1 Federal Expenditures'!S34+'C.2 State Expenditures'!S34</f>
        <v>0</v>
      </c>
      <c r="T34" s="31">
        <f>'C.1 Federal Expenditures'!T34+'C.2 State Expenditures'!T34</f>
        <v>19072654</v>
      </c>
      <c r="U34" s="31">
        <f>'C.1 Federal Expenditures'!U34+'C.2 State Expenditures'!U34</f>
        <v>54694721</v>
      </c>
      <c r="V34" s="31">
        <f>'C.1 Federal Expenditures'!V34+'C.2 State Expenditures'!V34</f>
        <v>6734144</v>
      </c>
      <c r="W34" s="31">
        <f>'C.1 Federal Expenditures'!W34+'C.2 State Expenditures'!W34</f>
        <v>754419674</v>
      </c>
      <c r="X34" s="31">
        <f>'C.1 Federal Expenditures'!X34+'C.2 State Expenditures'!X34</f>
        <v>139423030</v>
      </c>
      <c r="Y34" s="31">
        <f>'C.1 Federal Expenditures'!Y34+'C.2 State Expenditures'!Y34</f>
        <v>614996644</v>
      </c>
      <c r="Z34" s="31">
        <f>'C.1 Federal Expenditures'!Z34+'C.2 State Expenditures'!Z34</f>
        <v>21241</v>
      </c>
      <c r="AA34" s="31">
        <f>'C.1 Federal Expenditures'!AA34+'C.2 State Expenditures'!AA34</f>
        <v>361435586</v>
      </c>
      <c r="AB34" s="31">
        <f>'C.1 Federal Expenditures'!AB34+'C.2 State Expenditures'!AB34</f>
        <v>0</v>
      </c>
      <c r="AC34" s="31">
        <f>'C.1 Federal Expenditures'!AC34+'C.2 State Expenditures'!AC34</f>
        <v>9263135</v>
      </c>
      <c r="AD34" s="31">
        <f>'C.1 Federal Expenditures'!AD34+'C.2 State Expenditures'!AD34</f>
        <v>12188843</v>
      </c>
      <c r="AE34" s="31">
        <f>'C.1 Federal Expenditures'!AE34+'C.2 State Expenditures'!AE34</f>
        <v>37315938</v>
      </c>
      <c r="AF34" s="31">
        <f>'C.1 Federal Expenditures'!AF34+'C.2 State Expenditures'!AF34</f>
        <v>1949963</v>
      </c>
      <c r="AG34" s="31">
        <f>'C.1 Federal Expenditures'!AG34+'C.2 State Expenditures'!AG34</f>
        <v>4868105</v>
      </c>
      <c r="AH34" s="31">
        <f>'C.1 Federal Expenditures'!AH34+'C.2 State Expenditures'!AH34</f>
        <v>0</v>
      </c>
      <c r="AI34" s="31">
        <f>'C.1 Federal Expenditures'!AI34+'C.2 State Expenditures'!AI34</f>
        <v>0</v>
      </c>
      <c r="AJ34" s="31">
        <f>'C.1 Federal Expenditures'!AJ34+'C.2 State Expenditures'!AJ34</f>
        <v>0</v>
      </c>
      <c r="AK34" s="31">
        <f>'C.1 Federal Expenditures'!AK34+'C.2 State Expenditures'!AK34</f>
        <v>0</v>
      </c>
      <c r="AL34" s="31">
        <f>'C.1 Federal Expenditures'!AL34+'C.2 State Expenditures'!AL34</f>
        <v>0</v>
      </c>
      <c r="AM34" s="31">
        <f>'C.1 Federal Expenditures'!AM34+'C.2 State Expenditures'!AM34</f>
        <v>50882775</v>
      </c>
      <c r="AN34" s="31">
        <f>'C.1 Federal Expenditures'!AN34+'C.2 State Expenditures'!AN34</f>
        <v>49227592</v>
      </c>
      <c r="AO34" s="31">
        <f>'C.1 Federal Expenditures'!AO34+'C.2 State Expenditures'!AO34</f>
        <v>0</v>
      </c>
      <c r="AP34" s="31">
        <f>'C.1 Federal Expenditures'!AP34+'C.2 State Expenditures'!AP34</f>
        <v>1655183</v>
      </c>
      <c r="AQ34" s="31">
        <f>'C.1 Federal Expenditures'!AQ34+'C.2 State Expenditures'!AQ34</f>
        <v>0</v>
      </c>
      <c r="AR34" s="31">
        <f>'C.1 Federal Expenditures'!AR34+'C.2 State Expenditures'!AR34</f>
        <v>1402325405</v>
      </c>
      <c r="AS34" s="31">
        <f>'C.1 Federal Expenditures'!AS34</f>
        <v>27786228</v>
      </c>
      <c r="AT34" s="31">
        <f>'C.1 Federal Expenditures'!AT34</f>
        <v>25000000</v>
      </c>
      <c r="AU34" s="12"/>
      <c r="AV34" s="12"/>
      <c r="AW34" s="12"/>
      <c r="AX34" s="12"/>
      <c r="AY34" s="12"/>
      <c r="AZ34" s="12"/>
      <c r="BA34" s="12"/>
      <c r="BB34" s="12"/>
      <c r="BC34" s="12"/>
      <c r="BD34" s="12"/>
      <c r="BE34" s="12"/>
    </row>
    <row r="35" spans="1:57" x14ac:dyDescent="0.35">
      <c r="A35" s="52" t="s">
        <v>32</v>
      </c>
      <c r="B35" s="31">
        <f>'C.1 Federal Expenditures'!B35+'C.2 State Expenditures'!B35</f>
        <v>123014366</v>
      </c>
      <c r="C35" s="31">
        <f>'C.1 Federal Expenditures'!C35+'C.2 State Expenditures'!C35</f>
        <v>32975954</v>
      </c>
      <c r="D35" s="31">
        <f>'C.1 Federal Expenditures'!D35+'C.2 State Expenditures'!D35</f>
        <v>0</v>
      </c>
      <c r="E35" s="31">
        <f>'C.1 Federal Expenditures'!E35+'C.2 State Expenditures'!E35</f>
        <v>76943893</v>
      </c>
      <c r="F35" s="31">
        <f>'C.1 Federal Expenditures'!F35+'C.2 State Expenditures'!F35</f>
        <v>94102725</v>
      </c>
      <c r="G35" s="31">
        <f>'C.1 Federal Expenditures'!G35+'C.2 State Expenditures'!G35</f>
        <v>68684425</v>
      </c>
      <c r="H35" s="31">
        <f>'C.1 Federal Expenditures'!H35+'C.2 State Expenditures'!H35</f>
        <v>68684425</v>
      </c>
      <c r="I35" s="31">
        <f>'C.1 Federal Expenditures'!I35+'C.2 State Expenditures'!I35</f>
        <v>0</v>
      </c>
      <c r="J35" s="31">
        <f>'C.1 Federal Expenditures'!J35+'C.2 State Expenditures'!J35</f>
        <v>0</v>
      </c>
      <c r="K35" s="31">
        <f>'C.1 Federal Expenditures'!K35+'C.2 State Expenditures'!K35</f>
        <v>0</v>
      </c>
      <c r="L35" s="31">
        <f>'C.1 Federal Expenditures'!L35+'C.2 State Expenditures'!L35</f>
        <v>0</v>
      </c>
      <c r="M35" s="31">
        <f>'C.1 Federal Expenditures'!M35+'C.2 State Expenditures'!M35</f>
        <v>0</v>
      </c>
      <c r="N35" s="31">
        <f>'C.1 Federal Expenditures'!N35+'C.2 State Expenditures'!N35</f>
        <v>0</v>
      </c>
      <c r="O35" s="31">
        <f>'C.1 Federal Expenditures'!O35+'C.2 State Expenditures'!O35</f>
        <v>0</v>
      </c>
      <c r="P35" s="31">
        <f>'C.1 Federal Expenditures'!P35+'C.2 State Expenditures'!P35</f>
        <v>0</v>
      </c>
      <c r="Q35" s="31">
        <f>'C.1 Federal Expenditures'!Q35+'C.2 State Expenditures'!Q35</f>
        <v>0</v>
      </c>
      <c r="R35" s="31">
        <f>'C.1 Federal Expenditures'!R35+'C.2 State Expenditures'!R35</f>
        <v>20736939</v>
      </c>
      <c r="S35" s="31">
        <f>'C.1 Federal Expenditures'!S35+'C.2 State Expenditures'!S35</f>
        <v>7957304</v>
      </c>
      <c r="T35" s="31">
        <f>'C.1 Federal Expenditures'!T35+'C.2 State Expenditures'!T35</f>
        <v>1960295</v>
      </c>
      <c r="U35" s="31">
        <f>'C.1 Federal Expenditures'!U35+'C.2 State Expenditures'!U35</f>
        <v>10819340</v>
      </c>
      <c r="V35" s="31">
        <f>'C.1 Federal Expenditures'!V35+'C.2 State Expenditures'!V35</f>
        <v>786280</v>
      </c>
      <c r="W35" s="31">
        <f>'C.1 Federal Expenditures'!W35+'C.2 State Expenditures'!W35</f>
        <v>71662120</v>
      </c>
      <c r="X35" s="31">
        <f>'C.1 Federal Expenditures'!X35+'C.2 State Expenditures'!X35</f>
        <v>1301546</v>
      </c>
      <c r="Y35" s="31">
        <f>'C.1 Federal Expenditures'!Y35+'C.2 State Expenditures'!Y35</f>
        <v>70360574</v>
      </c>
      <c r="Z35" s="31">
        <f>'C.1 Federal Expenditures'!Z35+'C.2 State Expenditures'!Z35</f>
        <v>0</v>
      </c>
      <c r="AA35" s="31">
        <f>'C.1 Federal Expenditures'!AA35+'C.2 State Expenditures'!AA35</f>
        <v>0</v>
      </c>
      <c r="AB35" s="31">
        <f>'C.1 Federal Expenditures'!AB35+'C.2 State Expenditures'!AB35</f>
        <v>74691279</v>
      </c>
      <c r="AC35" s="31">
        <f>'C.1 Federal Expenditures'!AC35+'C.2 State Expenditures'!AC35</f>
        <v>6369254</v>
      </c>
      <c r="AD35" s="31">
        <f>'C.1 Federal Expenditures'!AD35+'C.2 State Expenditures'!AD35</f>
        <v>5988610</v>
      </c>
      <c r="AE35" s="31">
        <f>'C.1 Federal Expenditures'!AE35+'C.2 State Expenditures'!AE35</f>
        <v>3957368</v>
      </c>
      <c r="AF35" s="31">
        <f>'C.1 Federal Expenditures'!AF35+'C.2 State Expenditures'!AF35</f>
        <v>349996</v>
      </c>
      <c r="AG35" s="31">
        <f>'C.1 Federal Expenditures'!AG35+'C.2 State Expenditures'!AG35</f>
        <v>6700000</v>
      </c>
      <c r="AH35" s="31">
        <f>'C.1 Federal Expenditures'!AH35+'C.2 State Expenditures'!AH35</f>
        <v>1019198</v>
      </c>
      <c r="AI35" s="31">
        <f>'C.1 Federal Expenditures'!AI35+'C.2 State Expenditures'!AI35</f>
        <v>1019198</v>
      </c>
      <c r="AJ35" s="31">
        <f>'C.1 Federal Expenditures'!AJ35+'C.2 State Expenditures'!AJ35</f>
        <v>0</v>
      </c>
      <c r="AK35" s="31">
        <f>'C.1 Federal Expenditures'!AK35+'C.2 State Expenditures'!AK35</f>
        <v>0</v>
      </c>
      <c r="AL35" s="31">
        <f>'C.1 Federal Expenditures'!AL35+'C.2 State Expenditures'!AL35</f>
        <v>5183556</v>
      </c>
      <c r="AM35" s="31">
        <f>'C.1 Federal Expenditures'!AM35+'C.2 State Expenditures'!AM35</f>
        <v>6132526</v>
      </c>
      <c r="AN35" s="31">
        <f>'C.1 Federal Expenditures'!AN35+'C.2 State Expenditures'!AN35</f>
        <v>5209814</v>
      </c>
      <c r="AO35" s="31">
        <f>'C.1 Federal Expenditures'!AO35+'C.2 State Expenditures'!AO35</f>
        <v>0</v>
      </c>
      <c r="AP35" s="31">
        <f>'C.1 Federal Expenditures'!AP35+'C.2 State Expenditures'!AP35</f>
        <v>922712</v>
      </c>
      <c r="AQ35" s="31">
        <f>'C.1 Federal Expenditures'!AQ35+'C.2 State Expenditures'!AQ35</f>
        <v>0</v>
      </c>
      <c r="AR35" s="31">
        <f>'C.1 Federal Expenditures'!AR35+'C.2 State Expenditures'!AR35</f>
        <v>272261551</v>
      </c>
      <c r="AS35" s="31">
        <f>'C.1 Federal Expenditures'!AS35</f>
        <v>1194569</v>
      </c>
      <c r="AT35" s="31">
        <f>'C.1 Federal Expenditures'!AT35</f>
        <v>60053170</v>
      </c>
      <c r="AU35" s="12"/>
      <c r="AV35" s="12"/>
      <c r="AW35" s="12"/>
      <c r="AX35" s="12"/>
      <c r="AY35" s="12"/>
      <c r="AZ35" s="12"/>
      <c r="BA35" s="12"/>
      <c r="BB35" s="12"/>
      <c r="BC35" s="12"/>
      <c r="BD35" s="12"/>
      <c r="BE35" s="12"/>
    </row>
    <row r="36" spans="1:57" x14ac:dyDescent="0.35">
      <c r="A36" s="52" t="s">
        <v>33</v>
      </c>
      <c r="B36" s="31">
        <f>'C.1 Federal Expenditures'!B36+'C.2 State Expenditures'!B36</f>
        <v>2724929777</v>
      </c>
      <c r="C36" s="31">
        <f>'C.1 Federal Expenditures'!C36+'C.2 State Expenditures'!C36</f>
        <v>377287750</v>
      </c>
      <c r="D36" s="31">
        <f>'C.1 Federal Expenditures'!D36+'C.2 State Expenditures'!D36</f>
        <v>197282050</v>
      </c>
      <c r="E36" s="31">
        <f>'C.1 Federal Expenditures'!E36+'C.2 State Expenditures'!E36</f>
        <v>1860299131</v>
      </c>
      <c r="F36" s="31">
        <f>'C.1 Federal Expenditures'!F36+'C.2 State Expenditures'!F36</f>
        <v>599853001</v>
      </c>
      <c r="G36" s="31">
        <f>'C.1 Federal Expenditures'!G36+'C.2 State Expenditures'!G36</f>
        <v>1444192886</v>
      </c>
      <c r="H36" s="31">
        <f>'C.1 Federal Expenditures'!H36+'C.2 State Expenditures'!H36</f>
        <v>1444192886</v>
      </c>
      <c r="I36" s="31">
        <f>'C.1 Federal Expenditures'!I36+'C.2 State Expenditures'!I36</f>
        <v>0</v>
      </c>
      <c r="J36" s="31">
        <f>'C.1 Federal Expenditures'!J36+'C.2 State Expenditures'!J36</f>
        <v>115718806</v>
      </c>
      <c r="K36" s="31">
        <f>'C.1 Federal Expenditures'!K36+'C.2 State Expenditures'!K36</f>
        <v>91908234</v>
      </c>
      <c r="L36" s="31">
        <f>'C.1 Federal Expenditures'!L36+'C.2 State Expenditures'!L36</f>
        <v>23810572</v>
      </c>
      <c r="M36" s="31">
        <f>'C.1 Federal Expenditures'!M36+'C.2 State Expenditures'!M36</f>
        <v>0</v>
      </c>
      <c r="N36" s="31">
        <f>'C.1 Federal Expenditures'!N36+'C.2 State Expenditures'!N36</f>
        <v>48251208</v>
      </c>
      <c r="O36" s="31">
        <f>'C.1 Federal Expenditures'!O36+'C.2 State Expenditures'!O36</f>
        <v>14945886</v>
      </c>
      <c r="P36" s="31">
        <f>'C.1 Federal Expenditures'!P36+'C.2 State Expenditures'!P36</f>
        <v>6631547</v>
      </c>
      <c r="Q36" s="31">
        <f>'C.1 Federal Expenditures'!Q36+'C.2 State Expenditures'!Q36</f>
        <v>26673775</v>
      </c>
      <c r="R36" s="31">
        <f>'C.1 Federal Expenditures'!R36+'C.2 State Expenditures'!R36</f>
        <v>120135609</v>
      </c>
      <c r="S36" s="31">
        <f>'C.1 Federal Expenditures'!S36+'C.2 State Expenditures'!S36</f>
        <v>5771656</v>
      </c>
      <c r="T36" s="31">
        <f>'C.1 Federal Expenditures'!T36+'C.2 State Expenditures'!T36</f>
        <v>5907170</v>
      </c>
      <c r="U36" s="31">
        <f>'C.1 Federal Expenditures'!U36+'C.2 State Expenditures'!U36</f>
        <v>108456783</v>
      </c>
      <c r="V36" s="31">
        <f>'C.1 Federal Expenditures'!V36+'C.2 State Expenditures'!V36</f>
        <v>2352615</v>
      </c>
      <c r="W36" s="31">
        <f>'C.1 Federal Expenditures'!W36+'C.2 State Expenditures'!W36</f>
        <v>598512645</v>
      </c>
      <c r="X36" s="31">
        <f>'C.1 Federal Expenditures'!X36+'C.2 State Expenditures'!X36</f>
        <v>101983998</v>
      </c>
      <c r="Y36" s="31">
        <f>'C.1 Federal Expenditures'!Y36+'C.2 State Expenditures'!Y36</f>
        <v>496528647</v>
      </c>
      <c r="Z36" s="31">
        <f>'C.1 Federal Expenditures'!Z36+'C.2 State Expenditures'!Z36</f>
        <v>24637</v>
      </c>
      <c r="AA36" s="31">
        <f>'C.1 Federal Expenditures'!AA36+'C.2 State Expenditures'!AA36</f>
        <v>869660206</v>
      </c>
      <c r="AB36" s="31">
        <f>'C.1 Federal Expenditures'!AB36+'C.2 State Expenditures'!AB36</f>
        <v>426455753</v>
      </c>
      <c r="AC36" s="31">
        <f>'C.1 Federal Expenditures'!AC36+'C.2 State Expenditures'!AC36</f>
        <v>185945931</v>
      </c>
      <c r="AD36" s="31">
        <f>'C.1 Federal Expenditures'!AD36+'C.2 State Expenditures'!AD36</f>
        <v>41511542</v>
      </c>
      <c r="AE36" s="31">
        <f>'C.1 Federal Expenditures'!AE36+'C.2 State Expenditures'!AE36</f>
        <v>5255105</v>
      </c>
      <c r="AF36" s="31">
        <f>'C.1 Federal Expenditures'!AF36+'C.2 State Expenditures'!AF36</f>
        <v>0</v>
      </c>
      <c r="AG36" s="31">
        <f>'C.1 Federal Expenditures'!AG36+'C.2 State Expenditures'!AG36</f>
        <v>271481</v>
      </c>
      <c r="AH36" s="31">
        <f>'C.1 Federal Expenditures'!AH36+'C.2 State Expenditures'!AH36</f>
        <v>242013585</v>
      </c>
      <c r="AI36" s="31">
        <f>'C.1 Federal Expenditures'!AI36+'C.2 State Expenditures'!AI36</f>
        <v>149606025</v>
      </c>
      <c r="AJ36" s="31">
        <f>'C.1 Federal Expenditures'!AJ36+'C.2 State Expenditures'!AJ36</f>
        <v>0</v>
      </c>
      <c r="AK36" s="31">
        <f>'C.1 Federal Expenditures'!AK36+'C.2 State Expenditures'!AK36</f>
        <v>92407560</v>
      </c>
      <c r="AL36" s="31">
        <f>'C.1 Federal Expenditures'!AL36+'C.2 State Expenditures'!AL36</f>
        <v>1210668</v>
      </c>
      <c r="AM36" s="31">
        <f>'C.1 Federal Expenditures'!AM36+'C.2 State Expenditures'!AM36</f>
        <v>484330607</v>
      </c>
      <c r="AN36" s="31">
        <f>'C.1 Federal Expenditures'!AN36+'C.2 State Expenditures'!AN36</f>
        <v>427944177</v>
      </c>
      <c r="AO36" s="31">
        <f>'C.1 Federal Expenditures'!AO36+'C.2 State Expenditures'!AO36</f>
        <v>52513646</v>
      </c>
      <c r="AP36" s="31">
        <f>'C.1 Federal Expenditures'!AP36+'C.2 State Expenditures'!AP36</f>
        <v>3872784</v>
      </c>
      <c r="AQ36" s="31">
        <f>'C.1 Federal Expenditures'!AQ36+'C.2 State Expenditures'!AQ36</f>
        <v>0</v>
      </c>
      <c r="AR36" s="31">
        <f>'C.1 Federal Expenditures'!AR36+'C.2 State Expenditures'!AR36</f>
        <v>4585843284</v>
      </c>
      <c r="AS36" s="31">
        <f>'C.1 Federal Expenditures'!AS36</f>
        <v>311016560</v>
      </c>
      <c r="AT36" s="31">
        <f>'C.1 Federal Expenditures'!AT36</f>
        <v>586124815</v>
      </c>
      <c r="AU36" s="12"/>
      <c r="AV36" s="12"/>
      <c r="AW36" s="12"/>
      <c r="AX36" s="12"/>
      <c r="AY36" s="12"/>
      <c r="AZ36" s="12"/>
      <c r="BA36" s="12"/>
      <c r="BB36" s="12"/>
      <c r="BC36" s="12"/>
      <c r="BD36" s="12"/>
      <c r="BE36" s="12"/>
    </row>
    <row r="37" spans="1:57" x14ac:dyDescent="0.35">
      <c r="A37" s="52" t="s">
        <v>34</v>
      </c>
      <c r="B37" s="31">
        <f>'C.1 Federal Expenditures'!B37+'C.2 State Expenditures'!B37</f>
        <v>336228135</v>
      </c>
      <c r="C37" s="31">
        <f>'C.1 Federal Expenditures'!C37+'C.2 State Expenditures'!C37</f>
        <v>21773001</v>
      </c>
      <c r="D37" s="31">
        <f>'C.1 Federal Expenditures'!D37+'C.2 State Expenditures'!D37</f>
        <v>18796830</v>
      </c>
      <c r="E37" s="31">
        <f>'C.1 Federal Expenditures'!E37+'C.2 State Expenditures'!E37</f>
        <v>259867796</v>
      </c>
      <c r="F37" s="31">
        <f>'C.1 Federal Expenditures'!F37+'C.2 State Expenditures'!F37</f>
        <v>64550604</v>
      </c>
      <c r="G37" s="31">
        <f>'C.1 Federal Expenditures'!G37+'C.2 State Expenditures'!G37</f>
        <v>34721580</v>
      </c>
      <c r="H37" s="31">
        <f>'C.1 Federal Expenditures'!H37+'C.2 State Expenditures'!H37</f>
        <v>34721580</v>
      </c>
      <c r="I37" s="31">
        <f>'C.1 Federal Expenditures'!I37+'C.2 State Expenditures'!I37</f>
        <v>0</v>
      </c>
      <c r="J37" s="31">
        <f>'C.1 Federal Expenditures'!J37+'C.2 State Expenditures'!J37</f>
        <v>0</v>
      </c>
      <c r="K37" s="31">
        <f>'C.1 Federal Expenditures'!K37+'C.2 State Expenditures'!K37</f>
        <v>0</v>
      </c>
      <c r="L37" s="31">
        <f>'C.1 Federal Expenditures'!L37+'C.2 State Expenditures'!L37</f>
        <v>0</v>
      </c>
      <c r="M37" s="31">
        <f>'C.1 Federal Expenditures'!M37+'C.2 State Expenditures'!M37</f>
        <v>0</v>
      </c>
      <c r="N37" s="31">
        <f>'C.1 Federal Expenditures'!N37+'C.2 State Expenditures'!N37</f>
        <v>72124861</v>
      </c>
      <c r="O37" s="31">
        <f>'C.1 Federal Expenditures'!O37+'C.2 State Expenditures'!O37</f>
        <v>72124861</v>
      </c>
      <c r="P37" s="31">
        <f>'C.1 Federal Expenditures'!P37+'C.2 State Expenditures'!P37</f>
        <v>0</v>
      </c>
      <c r="Q37" s="31">
        <f>'C.1 Federal Expenditures'!Q37+'C.2 State Expenditures'!Q37</f>
        <v>0</v>
      </c>
      <c r="R37" s="31">
        <f>'C.1 Federal Expenditures'!R37+'C.2 State Expenditures'!R37</f>
        <v>4005221</v>
      </c>
      <c r="S37" s="31">
        <f>'C.1 Federal Expenditures'!S37+'C.2 State Expenditures'!S37</f>
        <v>2351</v>
      </c>
      <c r="T37" s="31">
        <f>'C.1 Federal Expenditures'!T37+'C.2 State Expenditures'!T37</f>
        <v>1250338</v>
      </c>
      <c r="U37" s="31">
        <f>'C.1 Federal Expenditures'!U37+'C.2 State Expenditures'!U37</f>
        <v>2752532</v>
      </c>
      <c r="V37" s="31">
        <f>'C.1 Federal Expenditures'!V37+'C.2 State Expenditures'!V37</f>
        <v>1192869</v>
      </c>
      <c r="W37" s="31">
        <f>'C.1 Federal Expenditures'!W37+'C.2 State Expenditures'!W37</f>
        <v>296751022</v>
      </c>
      <c r="X37" s="31">
        <f>'C.1 Federal Expenditures'!X37+'C.2 State Expenditures'!X37</f>
        <v>204597962</v>
      </c>
      <c r="Y37" s="31">
        <f>'C.1 Federal Expenditures'!Y37+'C.2 State Expenditures'!Y37</f>
        <v>92153060</v>
      </c>
      <c r="Z37" s="31">
        <f>'C.1 Federal Expenditures'!Z37+'C.2 State Expenditures'!Z37</f>
        <v>0</v>
      </c>
      <c r="AA37" s="31">
        <f>'C.1 Federal Expenditures'!AA37+'C.2 State Expenditures'!AA37</f>
        <v>0</v>
      </c>
      <c r="AB37" s="31">
        <f>'C.1 Federal Expenditures'!AB37+'C.2 State Expenditures'!AB37</f>
        <v>0</v>
      </c>
      <c r="AC37" s="31">
        <f>'C.1 Federal Expenditures'!AC37+'C.2 State Expenditures'!AC37</f>
        <v>3574011</v>
      </c>
      <c r="AD37" s="31">
        <f>'C.1 Federal Expenditures'!AD37+'C.2 State Expenditures'!AD37</f>
        <v>311292</v>
      </c>
      <c r="AE37" s="31">
        <f>'C.1 Federal Expenditures'!AE37+'C.2 State Expenditures'!AE37</f>
        <v>3632666</v>
      </c>
      <c r="AF37" s="31">
        <f>'C.1 Federal Expenditures'!AF37+'C.2 State Expenditures'!AF37</f>
        <v>0</v>
      </c>
      <c r="AG37" s="31">
        <f>'C.1 Federal Expenditures'!AG37+'C.2 State Expenditures'!AG37</f>
        <v>152595</v>
      </c>
      <c r="AH37" s="31">
        <f>'C.1 Federal Expenditures'!AH37+'C.2 State Expenditures'!AH37</f>
        <v>63764599</v>
      </c>
      <c r="AI37" s="31">
        <f>'C.1 Federal Expenditures'!AI37+'C.2 State Expenditures'!AI37</f>
        <v>8579856</v>
      </c>
      <c r="AJ37" s="31">
        <f>'C.1 Federal Expenditures'!AJ37+'C.2 State Expenditures'!AJ37</f>
        <v>325745</v>
      </c>
      <c r="AK37" s="31">
        <f>'C.1 Federal Expenditures'!AK37+'C.2 State Expenditures'!AK37</f>
        <v>54858998</v>
      </c>
      <c r="AL37" s="31">
        <f>'C.1 Federal Expenditures'!AL37+'C.2 State Expenditures'!AL37</f>
        <v>492</v>
      </c>
      <c r="AM37" s="31">
        <f>'C.1 Federal Expenditures'!AM37+'C.2 State Expenditures'!AM37</f>
        <v>63591232</v>
      </c>
      <c r="AN37" s="31">
        <f>'C.1 Federal Expenditures'!AN37+'C.2 State Expenditures'!AN37</f>
        <v>41562119</v>
      </c>
      <c r="AO37" s="31">
        <f>'C.1 Federal Expenditures'!AO37+'C.2 State Expenditures'!AO37</f>
        <v>20158130</v>
      </c>
      <c r="AP37" s="31">
        <f>'C.1 Federal Expenditures'!AP37+'C.2 State Expenditures'!AP37</f>
        <v>1870983</v>
      </c>
      <c r="AQ37" s="31">
        <f>'C.1 Federal Expenditures'!AQ37+'C.2 State Expenditures'!AQ37</f>
        <v>0</v>
      </c>
      <c r="AR37" s="31">
        <f>'C.1 Federal Expenditures'!AR37+'C.2 State Expenditures'!AR37</f>
        <v>543822440</v>
      </c>
      <c r="AS37" s="31">
        <f>'C.1 Federal Expenditures'!AS37</f>
        <v>55334820</v>
      </c>
      <c r="AT37" s="31">
        <f>'C.1 Federal Expenditures'!AT37</f>
        <v>0</v>
      </c>
      <c r="AU37" s="12"/>
      <c r="AV37" s="12"/>
      <c r="AW37" s="12"/>
      <c r="AX37" s="12"/>
      <c r="AY37" s="12"/>
      <c r="AZ37" s="12"/>
      <c r="BA37" s="12"/>
      <c r="BB37" s="12"/>
      <c r="BC37" s="12"/>
      <c r="BD37" s="12"/>
      <c r="BE37" s="12"/>
    </row>
    <row r="38" spans="1:57" x14ac:dyDescent="0.35">
      <c r="A38" s="52" t="s">
        <v>35</v>
      </c>
      <c r="B38" s="31">
        <f>'C.1 Federal Expenditures'!B38+'C.2 State Expenditures'!B38</f>
        <v>26312690</v>
      </c>
      <c r="C38" s="31">
        <f>'C.1 Federal Expenditures'!C38+'C.2 State Expenditures'!C38</f>
        <v>0</v>
      </c>
      <c r="D38" s="31">
        <f>'C.1 Federal Expenditures'!D38+'C.2 State Expenditures'!D38</f>
        <v>0</v>
      </c>
      <c r="E38" s="31">
        <f>'C.1 Federal Expenditures'!E38+'C.2 State Expenditures'!E38</f>
        <v>26312690</v>
      </c>
      <c r="F38" s="31">
        <f>'C.1 Federal Expenditures'!F38+'C.2 State Expenditures'!F38</f>
        <v>5302175</v>
      </c>
      <c r="G38" s="31">
        <f>'C.1 Federal Expenditures'!G38+'C.2 State Expenditures'!G38</f>
        <v>3856574</v>
      </c>
      <c r="H38" s="31">
        <f>'C.1 Federal Expenditures'!H38+'C.2 State Expenditures'!H38</f>
        <v>3315354</v>
      </c>
      <c r="I38" s="31">
        <f>'C.1 Federal Expenditures'!I38+'C.2 State Expenditures'!I38</f>
        <v>541220</v>
      </c>
      <c r="J38" s="31">
        <f>'C.1 Federal Expenditures'!J38+'C.2 State Expenditures'!J38</f>
        <v>11104282</v>
      </c>
      <c r="K38" s="31">
        <f>'C.1 Federal Expenditures'!K38+'C.2 State Expenditures'!K38</f>
        <v>11104282</v>
      </c>
      <c r="L38" s="31">
        <f>'C.1 Federal Expenditures'!L38+'C.2 State Expenditures'!L38</f>
        <v>0</v>
      </c>
      <c r="M38" s="31">
        <f>'C.1 Federal Expenditures'!M38+'C.2 State Expenditures'!M38</f>
        <v>0</v>
      </c>
      <c r="N38" s="31">
        <f>'C.1 Federal Expenditures'!N38+'C.2 State Expenditures'!N38</f>
        <v>10915878</v>
      </c>
      <c r="O38" s="31">
        <f>'C.1 Federal Expenditures'!O38+'C.2 State Expenditures'!O38</f>
        <v>10915878</v>
      </c>
      <c r="P38" s="31">
        <f>'C.1 Federal Expenditures'!P38+'C.2 State Expenditures'!P38</f>
        <v>0</v>
      </c>
      <c r="Q38" s="31">
        <f>'C.1 Federal Expenditures'!Q38+'C.2 State Expenditures'!Q38</f>
        <v>0</v>
      </c>
      <c r="R38" s="31">
        <f>'C.1 Federal Expenditures'!R38+'C.2 State Expenditures'!R38</f>
        <v>3914540</v>
      </c>
      <c r="S38" s="31">
        <f>'C.1 Federal Expenditures'!S38+'C.2 State Expenditures'!S38</f>
        <v>0</v>
      </c>
      <c r="T38" s="31">
        <f>'C.1 Federal Expenditures'!T38+'C.2 State Expenditures'!T38</f>
        <v>12054</v>
      </c>
      <c r="U38" s="31">
        <f>'C.1 Federal Expenditures'!U38+'C.2 State Expenditures'!U38</f>
        <v>3902486</v>
      </c>
      <c r="V38" s="31">
        <f>'C.1 Federal Expenditures'!V38+'C.2 State Expenditures'!V38</f>
        <v>584149</v>
      </c>
      <c r="W38" s="31">
        <f>'C.1 Federal Expenditures'!W38+'C.2 State Expenditures'!W38</f>
        <v>1238548</v>
      </c>
      <c r="X38" s="31">
        <f>'C.1 Federal Expenditures'!X38+'C.2 State Expenditures'!X38</f>
        <v>1238548</v>
      </c>
      <c r="Y38" s="31">
        <f>'C.1 Federal Expenditures'!Y38+'C.2 State Expenditures'!Y38</f>
        <v>0</v>
      </c>
      <c r="Z38" s="31">
        <f>'C.1 Federal Expenditures'!Z38+'C.2 State Expenditures'!Z38</f>
        <v>0</v>
      </c>
      <c r="AA38" s="31">
        <f>'C.1 Federal Expenditures'!AA38+'C.2 State Expenditures'!AA38</f>
        <v>0</v>
      </c>
      <c r="AB38" s="31">
        <f>'C.1 Federal Expenditures'!AB38+'C.2 State Expenditures'!AB38</f>
        <v>0</v>
      </c>
      <c r="AC38" s="31">
        <f>'C.1 Federal Expenditures'!AC38+'C.2 State Expenditures'!AC38</f>
        <v>79371</v>
      </c>
      <c r="AD38" s="31">
        <f>'C.1 Federal Expenditures'!AD38+'C.2 State Expenditures'!AD38</f>
        <v>0</v>
      </c>
      <c r="AE38" s="31">
        <f>'C.1 Federal Expenditures'!AE38+'C.2 State Expenditures'!AE38</f>
        <v>0</v>
      </c>
      <c r="AF38" s="31">
        <f>'C.1 Federal Expenditures'!AF38+'C.2 State Expenditures'!AF38</f>
        <v>216247</v>
      </c>
      <c r="AG38" s="31">
        <f>'C.1 Federal Expenditures'!AG38+'C.2 State Expenditures'!AG38</f>
        <v>0</v>
      </c>
      <c r="AH38" s="31">
        <f>'C.1 Federal Expenditures'!AH38+'C.2 State Expenditures'!AH38</f>
        <v>2208281</v>
      </c>
      <c r="AI38" s="31">
        <f>'C.1 Federal Expenditures'!AI38+'C.2 State Expenditures'!AI38</f>
        <v>2208281</v>
      </c>
      <c r="AJ38" s="31">
        <f>'C.1 Federal Expenditures'!AJ38+'C.2 State Expenditures'!AJ38</f>
        <v>0</v>
      </c>
      <c r="AK38" s="31">
        <f>'C.1 Federal Expenditures'!AK38+'C.2 State Expenditures'!AK38</f>
        <v>0</v>
      </c>
      <c r="AL38" s="31">
        <f>'C.1 Federal Expenditures'!AL38+'C.2 State Expenditures'!AL38</f>
        <v>0</v>
      </c>
      <c r="AM38" s="31">
        <f>'C.1 Federal Expenditures'!AM38+'C.2 State Expenditures'!AM38</f>
        <v>5066522</v>
      </c>
      <c r="AN38" s="31">
        <f>'C.1 Federal Expenditures'!AN38+'C.2 State Expenditures'!AN38</f>
        <v>3659614</v>
      </c>
      <c r="AO38" s="31">
        <f>'C.1 Federal Expenditures'!AO38+'C.2 State Expenditures'!AO38</f>
        <v>126022</v>
      </c>
      <c r="AP38" s="31">
        <f>'C.1 Federal Expenditures'!AP38+'C.2 State Expenditures'!AP38</f>
        <v>1280886</v>
      </c>
      <c r="AQ38" s="31">
        <f>'C.1 Federal Expenditures'!AQ38+'C.2 State Expenditures'!AQ38</f>
        <v>0</v>
      </c>
      <c r="AR38" s="31">
        <f>'C.1 Federal Expenditures'!AR38+'C.2 State Expenditures'!AR38</f>
        <v>39184392</v>
      </c>
      <c r="AS38" s="31">
        <f>'C.1 Federal Expenditures'!AS38</f>
        <v>0</v>
      </c>
      <c r="AT38" s="31">
        <f>'C.1 Federal Expenditures'!AT38</f>
        <v>1499759</v>
      </c>
      <c r="AU38" s="12"/>
      <c r="AV38" s="12"/>
      <c r="AW38" s="12"/>
      <c r="AX38" s="12"/>
      <c r="AY38" s="12"/>
      <c r="AZ38" s="12"/>
      <c r="BA38" s="12"/>
      <c r="BB38" s="12"/>
      <c r="BC38" s="12"/>
      <c r="BD38" s="12"/>
      <c r="BE38" s="12"/>
    </row>
    <row r="39" spans="1:57" x14ac:dyDescent="0.35">
      <c r="A39" s="52" t="s">
        <v>36</v>
      </c>
      <c r="B39" s="31">
        <f>'C.1 Federal Expenditures'!B39+'C.2 State Expenditures'!B39</f>
        <v>725565965</v>
      </c>
      <c r="C39" s="31">
        <f>'C.1 Federal Expenditures'!C39+'C.2 State Expenditures'!C39</f>
        <v>0</v>
      </c>
      <c r="D39" s="31">
        <f>'C.1 Federal Expenditures'!D39+'C.2 State Expenditures'!D39</f>
        <v>72556596</v>
      </c>
      <c r="E39" s="31">
        <f>'C.1 Federal Expenditures'!E39+'C.2 State Expenditures'!E39</f>
        <v>653009369</v>
      </c>
      <c r="F39" s="31">
        <f>'C.1 Federal Expenditures'!F39+'C.2 State Expenditures'!F39</f>
        <v>587856085</v>
      </c>
      <c r="G39" s="31">
        <f>'C.1 Federal Expenditures'!G39+'C.2 State Expenditures'!G39</f>
        <v>247480042</v>
      </c>
      <c r="H39" s="31">
        <f>'C.1 Federal Expenditures'!H39+'C.2 State Expenditures'!H39</f>
        <v>247480042</v>
      </c>
      <c r="I39" s="31">
        <f>'C.1 Federal Expenditures'!I39+'C.2 State Expenditures'!I39</f>
        <v>0</v>
      </c>
      <c r="J39" s="31">
        <f>'C.1 Federal Expenditures'!J39+'C.2 State Expenditures'!J39</f>
        <v>0</v>
      </c>
      <c r="K39" s="31">
        <f>'C.1 Federal Expenditures'!K39+'C.2 State Expenditures'!K39</f>
        <v>0</v>
      </c>
      <c r="L39" s="31">
        <f>'C.1 Federal Expenditures'!L39+'C.2 State Expenditures'!L39</f>
        <v>0</v>
      </c>
      <c r="M39" s="31">
        <f>'C.1 Federal Expenditures'!M39+'C.2 State Expenditures'!M39</f>
        <v>0</v>
      </c>
      <c r="N39" s="31">
        <f>'C.1 Federal Expenditures'!N39+'C.2 State Expenditures'!N39</f>
        <v>0</v>
      </c>
      <c r="O39" s="31">
        <f>'C.1 Federal Expenditures'!O39+'C.2 State Expenditures'!O39</f>
        <v>0</v>
      </c>
      <c r="P39" s="31">
        <f>'C.1 Federal Expenditures'!P39+'C.2 State Expenditures'!P39</f>
        <v>0</v>
      </c>
      <c r="Q39" s="31">
        <f>'C.1 Federal Expenditures'!Q39+'C.2 State Expenditures'!Q39</f>
        <v>0</v>
      </c>
      <c r="R39" s="31">
        <f>'C.1 Federal Expenditures'!R39+'C.2 State Expenditures'!R39</f>
        <v>82828578</v>
      </c>
      <c r="S39" s="31">
        <f>'C.1 Federal Expenditures'!S39+'C.2 State Expenditures'!S39</f>
        <v>10581156</v>
      </c>
      <c r="T39" s="31">
        <f>'C.1 Federal Expenditures'!T39+'C.2 State Expenditures'!T39</f>
        <v>19313326</v>
      </c>
      <c r="U39" s="31">
        <f>'C.1 Federal Expenditures'!U39+'C.2 State Expenditures'!U39</f>
        <v>52934096</v>
      </c>
      <c r="V39" s="31">
        <f>'C.1 Federal Expenditures'!V39+'C.2 State Expenditures'!V39</f>
        <v>56010667</v>
      </c>
      <c r="W39" s="31">
        <f>'C.1 Federal Expenditures'!W39+'C.2 State Expenditures'!W39</f>
        <v>423325663</v>
      </c>
      <c r="X39" s="31">
        <f>'C.1 Federal Expenditures'!X39+'C.2 State Expenditures'!X39</f>
        <v>423168032</v>
      </c>
      <c r="Y39" s="31">
        <f>'C.1 Federal Expenditures'!Y39+'C.2 State Expenditures'!Y39</f>
        <v>157631</v>
      </c>
      <c r="Z39" s="31">
        <f>'C.1 Federal Expenditures'!Z39+'C.2 State Expenditures'!Z39</f>
        <v>0</v>
      </c>
      <c r="AA39" s="31">
        <f>'C.1 Federal Expenditures'!AA39+'C.2 State Expenditures'!AA39</f>
        <v>0</v>
      </c>
      <c r="AB39" s="31">
        <f>'C.1 Federal Expenditures'!AB39+'C.2 State Expenditures'!AB39</f>
        <v>0</v>
      </c>
      <c r="AC39" s="31">
        <f>'C.1 Federal Expenditures'!AC39+'C.2 State Expenditures'!AC39</f>
        <v>76520953</v>
      </c>
      <c r="AD39" s="31">
        <f>'C.1 Federal Expenditures'!AD39+'C.2 State Expenditures'!AD39</f>
        <v>10547407</v>
      </c>
      <c r="AE39" s="31">
        <f>'C.1 Federal Expenditures'!AE39+'C.2 State Expenditures'!AE39</f>
        <v>5615989</v>
      </c>
      <c r="AF39" s="31">
        <f>'C.1 Federal Expenditures'!AF39+'C.2 State Expenditures'!AF39</f>
        <v>66764813</v>
      </c>
      <c r="AG39" s="31">
        <f>'C.1 Federal Expenditures'!AG39+'C.2 State Expenditures'!AG39</f>
        <v>7922624</v>
      </c>
      <c r="AH39" s="31">
        <f>'C.1 Federal Expenditures'!AH39+'C.2 State Expenditures'!AH39</f>
        <v>18212227</v>
      </c>
      <c r="AI39" s="31">
        <f>'C.1 Federal Expenditures'!AI39+'C.2 State Expenditures'!AI39</f>
        <v>6336278</v>
      </c>
      <c r="AJ39" s="31">
        <f>'C.1 Federal Expenditures'!AJ39+'C.2 State Expenditures'!AJ39</f>
        <v>0</v>
      </c>
      <c r="AK39" s="31">
        <f>'C.1 Federal Expenditures'!AK39+'C.2 State Expenditures'!AK39</f>
        <v>11875949</v>
      </c>
      <c r="AL39" s="31">
        <f>'C.1 Federal Expenditures'!AL39+'C.2 State Expenditures'!AL39</f>
        <v>0</v>
      </c>
      <c r="AM39" s="31">
        <f>'C.1 Federal Expenditures'!AM39+'C.2 State Expenditures'!AM39</f>
        <v>128097962</v>
      </c>
      <c r="AN39" s="31">
        <f>'C.1 Federal Expenditures'!AN39+'C.2 State Expenditures'!AN39</f>
        <v>81347591</v>
      </c>
      <c r="AO39" s="31">
        <f>'C.1 Federal Expenditures'!AO39+'C.2 State Expenditures'!AO39</f>
        <v>29038372</v>
      </c>
      <c r="AP39" s="31">
        <f>'C.1 Federal Expenditures'!AP39+'C.2 State Expenditures'!AP39</f>
        <v>17711999</v>
      </c>
      <c r="AQ39" s="31">
        <f>'C.1 Federal Expenditures'!AQ39+'C.2 State Expenditures'!AQ39</f>
        <v>0</v>
      </c>
      <c r="AR39" s="31">
        <f>'C.1 Federal Expenditures'!AR39+'C.2 State Expenditures'!AR39</f>
        <v>1123326925</v>
      </c>
      <c r="AS39" s="31">
        <f>'C.1 Federal Expenditures'!AS39</f>
        <v>0</v>
      </c>
      <c r="AT39" s="31">
        <f>'C.1 Federal Expenditures'!AT39</f>
        <v>582598635</v>
      </c>
      <c r="AU39" s="12"/>
      <c r="AV39" s="12"/>
      <c r="AW39" s="12"/>
      <c r="AX39" s="12"/>
      <c r="AY39" s="12"/>
      <c r="AZ39" s="12"/>
      <c r="BA39" s="12"/>
      <c r="BB39" s="12"/>
      <c r="BC39" s="12"/>
      <c r="BD39" s="12"/>
      <c r="BE39" s="12"/>
    </row>
    <row r="40" spans="1:57" x14ac:dyDescent="0.35">
      <c r="A40" s="52" t="s">
        <v>37</v>
      </c>
      <c r="B40" s="31">
        <f>'C.1 Federal Expenditures'!B40+'C.2 State Expenditures'!B40</f>
        <v>138007998</v>
      </c>
      <c r="C40" s="31">
        <f>'C.1 Federal Expenditures'!C40+'C.2 State Expenditures'!C40</f>
        <v>23184810</v>
      </c>
      <c r="D40" s="31">
        <f>'C.1 Federal Expenditures'!D40+'C.2 State Expenditures'!D40</f>
        <v>13800799</v>
      </c>
      <c r="E40" s="31">
        <f>'C.1 Federal Expenditures'!E40+'C.2 State Expenditures'!E40</f>
        <v>101022389</v>
      </c>
      <c r="F40" s="31">
        <f>'C.1 Federal Expenditures'!F40+'C.2 State Expenditures'!F40</f>
        <v>213436398</v>
      </c>
      <c r="G40" s="31">
        <f>'C.1 Federal Expenditures'!G40+'C.2 State Expenditures'!G40</f>
        <v>19303285</v>
      </c>
      <c r="H40" s="31">
        <f>'C.1 Federal Expenditures'!H40+'C.2 State Expenditures'!H40</f>
        <v>18436025</v>
      </c>
      <c r="I40" s="31">
        <f>'C.1 Federal Expenditures'!I40+'C.2 State Expenditures'!I40</f>
        <v>867260</v>
      </c>
      <c r="J40" s="31">
        <f>'C.1 Federal Expenditures'!J40+'C.2 State Expenditures'!J40</f>
        <v>5114927</v>
      </c>
      <c r="K40" s="31">
        <f>'C.1 Federal Expenditures'!K40+'C.2 State Expenditures'!K40</f>
        <v>5114927</v>
      </c>
      <c r="L40" s="31">
        <f>'C.1 Federal Expenditures'!L40+'C.2 State Expenditures'!L40</f>
        <v>0</v>
      </c>
      <c r="M40" s="31">
        <f>'C.1 Federal Expenditures'!M40+'C.2 State Expenditures'!M40</f>
        <v>0</v>
      </c>
      <c r="N40" s="31">
        <f>'C.1 Federal Expenditures'!N40+'C.2 State Expenditures'!N40</f>
        <v>0</v>
      </c>
      <c r="O40" s="31">
        <f>'C.1 Federal Expenditures'!O40+'C.2 State Expenditures'!O40</f>
        <v>0</v>
      </c>
      <c r="P40" s="31">
        <f>'C.1 Federal Expenditures'!P40+'C.2 State Expenditures'!P40</f>
        <v>0</v>
      </c>
      <c r="Q40" s="31">
        <f>'C.1 Federal Expenditures'!Q40+'C.2 State Expenditures'!Q40</f>
        <v>0</v>
      </c>
      <c r="R40" s="31">
        <f>'C.1 Federal Expenditures'!R40+'C.2 State Expenditures'!R40</f>
        <v>9208170</v>
      </c>
      <c r="S40" s="31">
        <f>'C.1 Federal Expenditures'!S40+'C.2 State Expenditures'!S40</f>
        <v>0</v>
      </c>
      <c r="T40" s="31">
        <f>'C.1 Federal Expenditures'!T40+'C.2 State Expenditures'!T40</f>
        <v>9122670</v>
      </c>
      <c r="U40" s="31">
        <f>'C.1 Federal Expenditures'!U40+'C.2 State Expenditures'!U40</f>
        <v>85500</v>
      </c>
      <c r="V40" s="31">
        <f>'C.1 Federal Expenditures'!V40+'C.2 State Expenditures'!V40</f>
        <v>547004</v>
      </c>
      <c r="W40" s="31">
        <f>'C.1 Federal Expenditures'!W40+'C.2 State Expenditures'!W40</f>
        <v>36527878</v>
      </c>
      <c r="X40" s="31">
        <f>'C.1 Federal Expenditures'!X40+'C.2 State Expenditures'!X40</f>
        <v>36527878</v>
      </c>
      <c r="Y40" s="31">
        <f>'C.1 Federal Expenditures'!Y40+'C.2 State Expenditures'!Y40</f>
        <v>0</v>
      </c>
      <c r="Z40" s="31">
        <f>'C.1 Federal Expenditures'!Z40+'C.2 State Expenditures'!Z40</f>
        <v>0</v>
      </c>
      <c r="AA40" s="31">
        <f>'C.1 Federal Expenditures'!AA40+'C.2 State Expenditures'!AA40</f>
        <v>0</v>
      </c>
      <c r="AB40" s="31">
        <f>'C.1 Federal Expenditures'!AB40+'C.2 State Expenditures'!AB40</f>
        <v>0</v>
      </c>
      <c r="AC40" s="31">
        <f>'C.1 Federal Expenditures'!AC40+'C.2 State Expenditures'!AC40</f>
        <v>587450</v>
      </c>
      <c r="AD40" s="31">
        <f>'C.1 Federal Expenditures'!AD40+'C.2 State Expenditures'!AD40</f>
        <v>3323141</v>
      </c>
      <c r="AE40" s="31">
        <f>'C.1 Federal Expenditures'!AE40+'C.2 State Expenditures'!AE40</f>
        <v>1447785</v>
      </c>
      <c r="AF40" s="31">
        <f>'C.1 Federal Expenditures'!AF40+'C.2 State Expenditures'!AF40</f>
        <v>0</v>
      </c>
      <c r="AG40" s="31">
        <f>'C.1 Federal Expenditures'!AG40+'C.2 State Expenditures'!AG40</f>
        <v>7459834</v>
      </c>
      <c r="AH40" s="31">
        <f>'C.1 Federal Expenditures'!AH40+'C.2 State Expenditures'!AH40</f>
        <v>8293114</v>
      </c>
      <c r="AI40" s="31">
        <f>'C.1 Federal Expenditures'!AI40+'C.2 State Expenditures'!AI40</f>
        <v>7849115</v>
      </c>
      <c r="AJ40" s="31">
        <f>'C.1 Federal Expenditures'!AJ40+'C.2 State Expenditures'!AJ40</f>
        <v>0</v>
      </c>
      <c r="AK40" s="31">
        <f>'C.1 Federal Expenditures'!AK40+'C.2 State Expenditures'!AK40</f>
        <v>443999</v>
      </c>
      <c r="AL40" s="31">
        <f>'C.1 Federal Expenditures'!AL40+'C.2 State Expenditures'!AL40</f>
        <v>0</v>
      </c>
      <c r="AM40" s="31">
        <f>'C.1 Federal Expenditures'!AM40+'C.2 State Expenditures'!AM40</f>
        <v>15755838</v>
      </c>
      <c r="AN40" s="31">
        <f>'C.1 Federal Expenditures'!AN40+'C.2 State Expenditures'!AN40</f>
        <v>7511939</v>
      </c>
      <c r="AO40" s="31">
        <f>'C.1 Federal Expenditures'!AO40+'C.2 State Expenditures'!AO40</f>
        <v>7356386</v>
      </c>
      <c r="AP40" s="31">
        <f>'C.1 Federal Expenditures'!AP40+'C.2 State Expenditures'!AP40</f>
        <v>887513</v>
      </c>
      <c r="AQ40" s="31">
        <f>'C.1 Federal Expenditures'!AQ40+'C.2 State Expenditures'!AQ40</f>
        <v>127962</v>
      </c>
      <c r="AR40" s="31">
        <f>'C.1 Federal Expenditures'!AR40+'C.2 State Expenditures'!AR40</f>
        <v>107696388</v>
      </c>
      <c r="AS40" s="31">
        <f>'C.1 Federal Expenditures'!AS40</f>
        <v>0</v>
      </c>
      <c r="AT40" s="31">
        <f>'C.1 Federal Expenditures'!AT40</f>
        <v>264061336</v>
      </c>
      <c r="AU40" s="12"/>
      <c r="AV40" s="12"/>
      <c r="AW40" s="12"/>
      <c r="AX40" s="12"/>
      <c r="AY40" s="12"/>
      <c r="AZ40" s="12"/>
      <c r="BA40" s="12"/>
      <c r="BB40" s="12"/>
      <c r="BC40" s="12"/>
      <c r="BD40" s="12"/>
      <c r="BE40" s="12"/>
    </row>
    <row r="41" spans="1:57" x14ac:dyDescent="0.35">
      <c r="A41" s="52" t="s">
        <v>38</v>
      </c>
      <c r="B41" s="31">
        <f>'C.1 Federal Expenditures'!B41+'C.2 State Expenditures'!B41</f>
        <v>165835476</v>
      </c>
      <c r="C41" s="31">
        <f>'C.1 Federal Expenditures'!C41+'C.2 State Expenditures'!C41</f>
        <v>0</v>
      </c>
      <c r="D41" s="31">
        <f>'C.1 Federal Expenditures'!D41+'C.2 State Expenditures'!D41</f>
        <v>0</v>
      </c>
      <c r="E41" s="31">
        <f>'C.1 Federal Expenditures'!E41+'C.2 State Expenditures'!E41</f>
        <v>165835476</v>
      </c>
      <c r="F41" s="31">
        <f>'C.1 Federal Expenditures'!F41+'C.2 State Expenditures'!F41</f>
        <v>33471886</v>
      </c>
      <c r="G41" s="31">
        <f>'C.1 Federal Expenditures'!G41+'C.2 State Expenditures'!G41</f>
        <v>83503575</v>
      </c>
      <c r="H41" s="31">
        <f>'C.1 Federal Expenditures'!H41+'C.2 State Expenditures'!H41</f>
        <v>83503575</v>
      </c>
      <c r="I41" s="31">
        <f>'C.1 Federal Expenditures'!I41+'C.2 State Expenditures'!I41</f>
        <v>0</v>
      </c>
      <c r="J41" s="31">
        <f>'C.1 Federal Expenditures'!J41+'C.2 State Expenditures'!J41</f>
        <v>16433646</v>
      </c>
      <c r="K41" s="31">
        <f>'C.1 Federal Expenditures'!K41+'C.2 State Expenditures'!K41</f>
        <v>14495539</v>
      </c>
      <c r="L41" s="31">
        <f>'C.1 Federal Expenditures'!L41+'C.2 State Expenditures'!L41</f>
        <v>0</v>
      </c>
      <c r="M41" s="31">
        <f>'C.1 Federal Expenditures'!M41+'C.2 State Expenditures'!M41</f>
        <v>1938107</v>
      </c>
      <c r="N41" s="31">
        <f>'C.1 Federal Expenditures'!N41+'C.2 State Expenditures'!N41</f>
        <v>0</v>
      </c>
      <c r="O41" s="31">
        <f>'C.1 Federal Expenditures'!O41+'C.2 State Expenditures'!O41</f>
        <v>0</v>
      </c>
      <c r="P41" s="31">
        <f>'C.1 Federal Expenditures'!P41+'C.2 State Expenditures'!P41</f>
        <v>0</v>
      </c>
      <c r="Q41" s="31">
        <f>'C.1 Federal Expenditures'!Q41+'C.2 State Expenditures'!Q41</f>
        <v>0</v>
      </c>
      <c r="R41" s="31">
        <f>'C.1 Federal Expenditures'!R41+'C.2 State Expenditures'!R41</f>
        <v>18506739</v>
      </c>
      <c r="S41" s="31">
        <f>'C.1 Federal Expenditures'!S41+'C.2 State Expenditures'!S41</f>
        <v>2233495</v>
      </c>
      <c r="T41" s="31">
        <f>'C.1 Federal Expenditures'!T41+'C.2 State Expenditures'!T41</f>
        <v>1909852</v>
      </c>
      <c r="U41" s="31">
        <f>'C.1 Federal Expenditures'!U41+'C.2 State Expenditures'!U41</f>
        <v>14363392</v>
      </c>
      <c r="V41" s="31">
        <f>'C.1 Federal Expenditures'!V41+'C.2 State Expenditures'!V41</f>
        <v>5662920</v>
      </c>
      <c r="W41" s="31">
        <f>'C.1 Federal Expenditures'!W41+'C.2 State Expenditures'!W41</f>
        <v>22700786</v>
      </c>
      <c r="X41" s="31">
        <f>'C.1 Federal Expenditures'!X41+'C.2 State Expenditures'!X41</f>
        <v>11102243</v>
      </c>
      <c r="Y41" s="31">
        <f>'C.1 Federal Expenditures'!Y41+'C.2 State Expenditures'!Y41</f>
        <v>11598543</v>
      </c>
      <c r="Z41" s="31">
        <f>'C.1 Federal Expenditures'!Z41+'C.2 State Expenditures'!Z41</f>
        <v>0</v>
      </c>
      <c r="AA41" s="31">
        <f>'C.1 Federal Expenditures'!AA41+'C.2 State Expenditures'!AA41</f>
        <v>0</v>
      </c>
      <c r="AB41" s="31">
        <f>'C.1 Federal Expenditures'!AB41+'C.2 State Expenditures'!AB41</f>
        <v>3380632</v>
      </c>
      <c r="AC41" s="31">
        <f>'C.1 Federal Expenditures'!AC41+'C.2 State Expenditures'!AC41</f>
        <v>21792613</v>
      </c>
      <c r="AD41" s="31">
        <f>'C.1 Federal Expenditures'!AD41+'C.2 State Expenditures'!AD41</f>
        <v>11117090</v>
      </c>
      <c r="AE41" s="31">
        <f>'C.1 Federal Expenditures'!AE41+'C.2 State Expenditures'!AE41</f>
        <v>0</v>
      </c>
      <c r="AF41" s="31">
        <f>'C.1 Federal Expenditures'!AF41+'C.2 State Expenditures'!AF41</f>
        <v>0</v>
      </c>
      <c r="AG41" s="31">
        <f>'C.1 Federal Expenditures'!AG41+'C.2 State Expenditures'!AG41</f>
        <v>0</v>
      </c>
      <c r="AH41" s="31">
        <f>'C.1 Federal Expenditures'!AH41+'C.2 State Expenditures'!AH41</f>
        <v>0</v>
      </c>
      <c r="AI41" s="31">
        <f>'C.1 Federal Expenditures'!AI41+'C.2 State Expenditures'!AI41</f>
        <v>0</v>
      </c>
      <c r="AJ41" s="31">
        <f>'C.1 Federal Expenditures'!AJ41+'C.2 State Expenditures'!AJ41</f>
        <v>0</v>
      </c>
      <c r="AK41" s="31">
        <f>'C.1 Federal Expenditures'!AK41+'C.2 State Expenditures'!AK41</f>
        <v>0</v>
      </c>
      <c r="AL41" s="31">
        <f>'C.1 Federal Expenditures'!AL41+'C.2 State Expenditures'!AL41</f>
        <v>0</v>
      </c>
      <c r="AM41" s="31">
        <f>'C.1 Federal Expenditures'!AM41+'C.2 State Expenditures'!AM41</f>
        <v>62640980</v>
      </c>
      <c r="AN41" s="31">
        <f>'C.1 Federal Expenditures'!AN41+'C.2 State Expenditures'!AN41</f>
        <v>36466695</v>
      </c>
      <c r="AO41" s="31">
        <f>'C.1 Federal Expenditures'!AO41+'C.2 State Expenditures'!AO41</f>
        <v>26174285</v>
      </c>
      <c r="AP41" s="31">
        <f>'C.1 Federal Expenditures'!AP41+'C.2 State Expenditures'!AP41</f>
        <v>0</v>
      </c>
      <c r="AQ41" s="31">
        <f>'C.1 Federal Expenditures'!AQ41+'C.2 State Expenditures'!AQ41</f>
        <v>0</v>
      </c>
      <c r="AR41" s="31">
        <f>'C.1 Federal Expenditures'!AR41+'C.2 State Expenditures'!AR41</f>
        <v>245738981</v>
      </c>
      <c r="AS41" s="31">
        <f>'C.1 Federal Expenditures'!AS41</f>
        <v>0</v>
      </c>
      <c r="AT41" s="31">
        <f>'C.1 Federal Expenditures'!AT41</f>
        <v>45202633</v>
      </c>
      <c r="AU41" s="12"/>
      <c r="AV41" s="12"/>
      <c r="AW41" s="12"/>
      <c r="AX41" s="12"/>
      <c r="AY41" s="12"/>
      <c r="AZ41" s="12"/>
      <c r="BA41" s="12"/>
      <c r="BB41" s="12"/>
      <c r="BC41" s="12"/>
      <c r="BD41" s="12"/>
      <c r="BE41" s="12"/>
    </row>
    <row r="42" spans="1:57" x14ac:dyDescent="0.35">
      <c r="A42" s="52" t="s">
        <v>39</v>
      </c>
      <c r="B42" s="31">
        <f>'C.1 Federal Expenditures'!B42+'C.2 State Expenditures'!B42</f>
        <v>717124957</v>
      </c>
      <c r="C42" s="31">
        <f>'C.1 Federal Expenditures'!C42+'C.2 State Expenditures'!C42</f>
        <v>184150000</v>
      </c>
      <c r="D42" s="31">
        <f>'C.1 Federal Expenditures'!D42+'C.2 State Expenditures'!D42</f>
        <v>30977000</v>
      </c>
      <c r="E42" s="31">
        <f>'C.1 Federal Expenditures'!E42+'C.2 State Expenditures'!E42</f>
        <v>501997957</v>
      </c>
      <c r="F42" s="31">
        <f>'C.1 Federal Expenditures'!F42+'C.2 State Expenditures'!F42</f>
        <v>496592872</v>
      </c>
      <c r="G42" s="31">
        <f>'C.1 Federal Expenditures'!G42+'C.2 State Expenditures'!G42</f>
        <v>130775770</v>
      </c>
      <c r="H42" s="31">
        <f>'C.1 Federal Expenditures'!H42+'C.2 State Expenditures'!H42</f>
        <v>130775770</v>
      </c>
      <c r="I42" s="31">
        <f>'C.1 Federal Expenditures'!I42+'C.2 State Expenditures'!I42</f>
        <v>0</v>
      </c>
      <c r="J42" s="31">
        <f>'C.1 Federal Expenditures'!J42+'C.2 State Expenditures'!J42</f>
        <v>0</v>
      </c>
      <c r="K42" s="31">
        <f>'C.1 Federal Expenditures'!K42+'C.2 State Expenditures'!K42</f>
        <v>0</v>
      </c>
      <c r="L42" s="31">
        <f>'C.1 Federal Expenditures'!L42+'C.2 State Expenditures'!L42</f>
        <v>0</v>
      </c>
      <c r="M42" s="31">
        <f>'C.1 Federal Expenditures'!M42+'C.2 State Expenditures'!M42</f>
        <v>0</v>
      </c>
      <c r="N42" s="31">
        <f>'C.1 Federal Expenditures'!N42+'C.2 State Expenditures'!N42</f>
        <v>58367362</v>
      </c>
      <c r="O42" s="31">
        <f>'C.1 Federal Expenditures'!O42+'C.2 State Expenditures'!O42</f>
        <v>0</v>
      </c>
      <c r="P42" s="31">
        <f>'C.1 Federal Expenditures'!P42+'C.2 State Expenditures'!P42</f>
        <v>57766331</v>
      </c>
      <c r="Q42" s="31">
        <f>'C.1 Federal Expenditures'!Q42+'C.2 State Expenditures'!Q42</f>
        <v>601031</v>
      </c>
      <c r="R42" s="31">
        <f>'C.1 Federal Expenditures'!R42+'C.2 State Expenditures'!R42</f>
        <v>86952805</v>
      </c>
      <c r="S42" s="31">
        <f>'C.1 Federal Expenditures'!S42+'C.2 State Expenditures'!S42</f>
        <v>0</v>
      </c>
      <c r="T42" s="31">
        <f>'C.1 Federal Expenditures'!T42+'C.2 State Expenditures'!T42</f>
        <v>1645754</v>
      </c>
      <c r="U42" s="31">
        <f>'C.1 Federal Expenditures'!U42+'C.2 State Expenditures'!U42</f>
        <v>85307051</v>
      </c>
      <c r="V42" s="31">
        <f>'C.1 Federal Expenditures'!V42+'C.2 State Expenditures'!V42</f>
        <v>2242555</v>
      </c>
      <c r="W42" s="31">
        <f>'C.1 Federal Expenditures'!W42+'C.2 State Expenditures'!W42</f>
        <v>517722524</v>
      </c>
      <c r="X42" s="31">
        <f>'C.1 Federal Expenditures'!X42+'C.2 State Expenditures'!X42</f>
        <v>298377417</v>
      </c>
      <c r="Y42" s="31">
        <f>'C.1 Federal Expenditures'!Y42+'C.2 State Expenditures'!Y42</f>
        <v>219345107</v>
      </c>
      <c r="Z42" s="31">
        <f>'C.1 Federal Expenditures'!Z42+'C.2 State Expenditures'!Z42</f>
        <v>0</v>
      </c>
      <c r="AA42" s="31">
        <f>'C.1 Federal Expenditures'!AA42+'C.2 State Expenditures'!AA42</f>
        <v>0</v>
      </c>
      <c r="AB42" s="31">
        <f>'C.1 Federal Expenditures'!AB42+'C.2 State Expenditures'!AB42</f>
        <v>0</v>
      </c>
      <c r="AC42" s="31">
        <f>'C.1 Federal Expenditures'!AC42+'C.2 State Expenditures'!AC42</f>
        <v>9249707</v>
      </c>
      <c r="AD42" s="31">
        <f>'C.1 Federal Expenditures'!AD42+'C.2 State Expenditures'!AD42</f>
        <v>0</v>
      </c>
      <c r="AE42" s="31">
        <f>'C.1 Federal Expenditures'!AE42+'C.2 State Expenditures'!AE42</f>
        <v>0</v>
      </c>
      <c r="AF42" s="31">
        <f>'C.1 Federal Expenditures'!AF42+'C.2 State Expenditures'!AF42</f>
        <v>37360010</v>
      </c>
      <c r="AG42" s="31">
        <f>'C.1 Federal Expenditures'!AG42+'C.2 State Expenditures'!AG42</f>
        <v>2332500</v>
      </c>
      <c r="AH42" s="31">
        <f>'C.1 Federal Expenditures'!AH42+'C.2 State Expenditures'!AH42</f>
        <v>0</v>
      </c>
      <c r="AI42" s="31">
        <f>'C.1 Federal Expenditures'!AI42+'C.2 State Expenditures'!AI42</f>
        <v>0</v>
      </c>
      <c r="AJ42" s="31">
        <f>'C.1 Federal Expenditures'!AJ42+'C.2 State Expenditures'!AJ42</f>
        <v>0</v>
      </c>
      <c r="AK42" s="31">
        <f>'C.1 Federal Expenditures'!AK42+'C.2 State Expenditures'!AK42</f>
        <v>0</v>
      </c>
      <c r="AL42" s="31">
        <f>'C.1 Federal Expenditures'!AL42+'C.2 State Expenditures'!AL42</f>
        <v>12110264</v>
      </c>
      <c r="AM42" s="31">
        <f>'C.1 Federal Expenditures'!AM42+'C.2 State Expenditures'!AM42</f>
        <v>62785018</v>
      </c>
      <c r="AN42" s="31">
        <f>'C.1 Federal Expenditures'!AN42+'C.2 State Expenditures'!AN42</f>
        <v>52045080</v>
      </c>
      <c r="AO42" s="31">
        <f>'C.1 Federal Expenditures'!AO42+'C.2 State Expenditures'!AO42</f>
        <v>0</v>
      </c>
      <c r="AP42" s="31">
        <f>'C.1 Federal Expenditures'!AP42+'C.2 State Expenditures'!AP42</f>
        <v>10739938</v>
      </c>
      <c r="AQ42" s="31">
        <f>'C.1 Federal Expenditures'!AQ42+'C.2 State Expenditures'!AQ42</f>
        <v>0</v>
      </c>
      <c r="AR42" s="31">
        <f>'C.1 Federal Expenditures'!AR42+'C.2 State Expenditures'!AR42</f>
        <v>919898515</v>
      </c>
      <c r="AS42" s="31">
        <f>'C.1 Federal Expenditures'!AS42</f>
        <v>88074551</v>
      </c>
      <c r="AT42" s="31">
        <f>'C.1 Federal Expenditures'!AT42</f>
        <v>410984754</v>
      </c>
      <c r="AU42" s="12"/>
      <c r="AV42" s="12"/>
      <c r="AW42" s="12"/>
      <c r="AX42" s="12"/>
      <c r="AY42" s="12"/>
      <c r="AZ42" s="12"/>
      <c r="BA42" s="12"/>
      <c r="BB42" s="12"/>
      <c r="BC42" s="12"/>
      <c r="BD42" s="12"/>
      <c r="BE42" s="12"/>
    </row>
    <row r="43" spans="1:57" x14ac:dyDescent="0.35">
      <c r="A43" s="52" t="s">
        <v>40</v>
      </c>
      <c r="B43" s="31">
        <f>'C.1 Federal Expenditures'!B43+'C.2 State Expenditures'!B43</f>
        <v>94708016</v>
      </c>
      <c r="C43" s="31">
        <f>'C.1 Federal Expenditures'!C43+'C.2 State Expenditures'!C43</f>
        <v>0</v>
      </c>
      <c r="D43" s="31">
        <f>'C.1 Federal Expenditures'!D43+'C.2 State Expenditures'!D43</f>
        <v>4334037</v>
      </c>
      <c r="E43" s="31">
        <f>'C.1 Federal Expenditures'!E43+'C.2 State Expenditures'!E43</f>
        <v>90373979</v>
      </c>
      <c r="F43" s="31">
        <f>'C.1 Federal Expenditures'!F43+'C.2 State Expenditures'!F43</f>
        <v>13640427</v>
      </c>
      <c r="G43" s="31">
        <f>'C.1 Federal Expenditures'!G43+'C.2 State Expenditures'!G43</f>
        <v>21679470</v>
      </c>
      <c r="H43" s="31">
        <f>'C.1 Federal Expenditures'!H43+'C.2 State Expenditures'!H43</f>
        <v>21679470</v>
      </c>
      <c r="I43" s="31">
        <f>'C.1 Federal Expenditures'!I43+'C.2 State Expenditures'!I43</f>
        <v>0</v>
      </c>
      <c r="J43" s="31">
        <f>'C.1 Federal Expenditures'!J43+'C.2 State Expenditures'!J43</f>
        <v>0</v>
      </c>
      <c r="K43" s="31">
        <f>'C.1 Federal Expenditures'!K43+'C.2 State Expenditures'!K43</f>
        <v>0</v>
      </c>
      <c r="L43" s="31">
        <f>'C.1 Federal Expenditures'!L43+'C.2 State Expenditures'!L43</f>
        <v>0</v>
      </c>
      <c r="M43" s="31">
        <f>'C.1 Federal Expenditures'!M43+'C.2 State Expenditures'!M43</f>
        <v>0</v>
      </c>
      <c r="N43" s="31">
        <f>'C.1 Federal Expenditures'!N43+'C.2 State Expenditures'!N43</f>
        <v>0</v>
      </c>
      <c r="O43" s="31">
        <f>'C.1 Federal Expenditures'!O43+'C.2 State Expenditures'!O43</f>
        <v>0</v>
      </c>
      <c r="P43" s="31">
        <f>'C.1 Federal Expenditures'!P43+'C.2 State Expenditures'!P43</f>
        <v>0</v>
      </c>
      <c r="Q43" s="31">
        <f>'C.1 Federal Expenditures'!Q43+'C.2 State Expenditures'!Q43</f>
        <v>0</v>
      </c>
      <c r="R43" s="31">
        <f>'C.1 Federal Expenditures'!R43+'C.2 State Expenditures'!R43</f>
        <v>9897061</v>
      </c>
      <c r="S43" s="31">
        <f>'C.1 Federal Expenditures'!S43+'C.2 State Expenditures'!S43</f>
        <v>0</v>
      </c>
      <c r="T43" s="31">
        <f>'C.1 Federal Expenditures'!T43+'C.2 State Expenditures'!T43</f>
        <v>0</v>
      </c>
      <c r="U43" s="31">
        <f>'C.1 Federal Expenditures'!U43+'C.2 State Expenditures'!U43</f>
        <v>9897061</v>
      </c>
      <c r="V43" s="31">
        <f>'C.1 Federal Expenditures'!V43+'C.2 State Expenditures'!V43</f>
        <v>1751576</v>
      </c>
      <c r="W43" s="31">
        <f>'C.1 Federal Expenditures'!W43+'C.2 State Expenditures'!W43</f>
        <v>42796758</v>
      </c>
      <c r="X43" s="31">
        <f>'C.1 Federal Expenditures'!X43+'C.2 State Expenditures'!X43</f>
        <v>41606758</v>
      </c>
      <c r="Y43" s="31">
        <f>'C.1 Federal Expenditures'!Y43+'C.2 State Expenditures'!Y43</f>
        <v>1190000</v>
      </c>
      <c r="Z43" s="31">
        <f>'C.1 Federal Expenditures'!Z43+'C.2 State Expenditures'!Z43</f>
        <v>0</v>
      </c>
      <c r="AA43" s="31">
        <f>'C.1 Federal Expenditures'!AA43+'C.2 State Expenditures'!AA43</f>
        <v>22094812</v>
      </c>
      <c r="AB43" s="31">
        <f>'C.1 Federal Expenditures'!AB43+'C.2 State Expenditures'!AB43</f>
        <v>118980</v>
      </c>
      <c r="AC43" s="31">
        <f>'C.1 Federal Expenditures'!AC43+'C.2 State Expenditures'!AC43</f>
        <v>0</v>
      </c>
      <c r="AD43" s="31">
        <f>'C.1 Federal Expenditures'!AD43+'C.2 State Expenditures'!AD43</f>
        <v>17135589</v>
      </c>
      <c r="AE43" s="31">
        <f>'C.1 Federal Expenditures'!AE43+'C.2 State Expenditures'!AE43</f>
        <v>0</v>
      </c>
      <c r="AF43" s="31">
        <f>'C.1 Federal Expenditures'!AF43+'C.2 State Expenditures'!AF43</f>
        <v>0</v>
      </c>
      <c r="AG43" s="31">
        <f>'C.1 Federal Expenditures'!AG43+'C.2 State Expenditures'!AG43</f>
        <v>0</v>
      </c>
      <c r="AH43" s="31">
        <f>'C.1 Federal Expenditures'!AH43+'C.2 State Expenditures'!AH43</f>
        <v>26256059</v>
      </c>
      <c r="AI43" s="31">
        <f>'C.1 Federal Expenditures'!AI43+'C.2 State Expenditures'!AI43</f>
        <v>0</v>
      </c>
      <c r="AJ43" s="31">
        <f>'C.1 Federal Expenditures'!AJ43+'C.2 State Expenditures'!AJ43</f>
        <v>0</v>
      </c>
      <c r="AK43" s="31">
        <f>'C.1 Federal Expenditures'!AK43+'C.2 State Expenditures'!AK43</f>
        <v>26256059</v>
      </c>
      <c r="AL43" s="31">
        <f>'C.1 Federal Expenditures'!AL43+'C.2 State Expenditures'!AL43</f>
        <v>0</v>
      </c>
      <c r="AM43" s="31">
        <f>'C.1 Federal Expenditures'!AM43+'C.2 State Expenditures'!AM43</f>
        <v>8599706</v>
      </c>
      <c r="AN43" s="31">
        <f>'C.1 Federal Expenditures'!AN43+'C.2 State Expenditures'!AN43</f>
        <v>4692796</v>
      </c>
      <c r="AO43" s="31">
        <f>'C.1 Federal Expenditures'!AO43+'C.2 State Expenditures'!AO43</f>
        <v>3458242</v>
      </c>
      <c r="AP43" s="31">
        <f>'C.1 Federal Expenditures'!AP43+'C.2 State Expenditures'!AP43</f>
        <v>448668</v>
      </c>
      <c r="AQ43" s="31">
        <f>'C.1 Federal Expenditures'!AQ43+'C.2 State Expenditures'!AQ43</f>
        <v>0</v>
      </c>
      <c r="AR43" s="31">
        <f>'C.1 Federal Expenditures'!AR43+'C.2 State Expenditures'!AR43</f>
        <v>150330011</v>
      </c>
      <c r="AS43" s="31">
        <f>'C.1 Federal Expenditures'!AS43</f>
        <v>0</v>
      </c>
      <c r="AT43" s="31">
        <f>'C.1 Federal Expenditures'!AT43</f>
        <v>25050983</v>
      </c>
      <c r="AU43" s="12"/>
      <c r="AV43" s="12"/>
      <c r="AW43" s="12"/>
      <c r="AX43" s="12"/>
      <c r="AY43" s="12"/>
      <c r="AZ43" s="12"/>
      <c r="BA43" s="12"/>
      <c r="BB43" s="12"/>
      <c r="BC43" s="12"/>
      <c r="BD43" s="12"/>
      <c r="BE43" s="12"/>
    </row>
    <row r="44" spans="1:57" x14ac:dyDescent="0.35">
      <c r="A44" s="52" t="s">
        <v>41</v>
      </c>
      <c r="B44" s="31">
        <f>'C.1 Federal Expenditures'!B44+'C.2 State Expenditures'!B44</f>
        <v>111507587</v>
      </c>
      <c r="C44" s="31">
        <f>'C.1 Federal Expenditures'!C44+'C.2 State Expenditures'!C44</f>
        <v>0</v>
      </c>
      <c r="D44" s="31">
        <f>'C.1 Federal Expenditures'!D44+'C.2 State Expenditures'!D44</f>
        <v>0</v>
      </c>
      <c r="E44" s="31">
        <f>'C.1 Federal Expenditures'!E44+'C.2 State Expenditures'!E44</f>
        <v>99637930</v>
      </c>
      <c r="F44" s="31">
        <f>'C.1 Federal Expenditures'!F44+'C.2 State Expenditures'!F44</f>
        <v>0</v>
      </c>
      <c r="G44" s="31">
        <f>'C.1 Federal Expenditures'!G44+'C.2 State Expenditures'!G44</f>
        <v>48818450</v>
      </c>
      <c r="H44" s="31">
        <f>'C.1 Federal Expenditures'!H44+'C.2 State Expenditures'!H44</f>
        <v>34549375</v>
      </c>
      <c r="I44" s="31">
        <f>'C.1 Federal Expenditures'!I44+'C.2 State Expenditures'!I44</f>
        <v>14269075</v>
      </c>
      <c r="J44" s="31">
        <f>'C.1 Federal Expenditures'!J44+'C.2 State Expenditures'!J44</f>
        <v>0</v>
      </c>
      <c r="K44" s="31">
        <f>'C.1 Federal Expenditures'!K44+'C.2 State Expenditures'!K44</f>
        <v>0</v>
      </c>
      <c r="L44" s="31">
        <f>'C.1 Federal Expenditures'!L44+'C.2 State Expenditures'!L44</f>
        <v>0</v>
      </c>
      <c r="M44" s="31">
        <f>'C.1 Federal Expenditures'!M44+'C.2 State Expenditures'!M44</f>
        <v>0</v>
      </c>
      <c r="N44" s="31">
        <f>'C.1 Federal Expenditures'!N44+'C.2 State Expenditures'!N44</f>
        <v>0</v>
      </c>
      <c r="O44" s="31">
        <f>'C.1 Federal Expenditures'!O44+'C.2 State Expenditures'!O44</f>
        <v>0</v>
      </c>
      <c r="P44" s="31">
        <f>'C.1 Federal Expenditures'!P44+'C.2 State Expenditures'!P44</f>
        <v>0</v>
      </c>
      <c r="Q44" s="31">
        <f>'C.1 Federal Expenditures'!Q44+'C.2 State Expenditures'!Q44</f>
        <v>0</v>
      </c>
      <c r="R44" s="31">
        <f>'C.1 Federal Expenditures'!R44+'C.2 State Expenditures'!R44</f>
        <v>8203184</v>
      </c>
      <c r="S44" s="31">
        <f>'C.1 Federal Expenditures'!S44+'C.2 State Expenditures'!S44</f>
        <v>0</v>
      </c>
      <c r="T44" s="31">
        <f>'C.1 Federal Expenditures'!T44+'C.2 State Expenditures'!T44</f>
        <v>8184646</v>
      </c>
      <c r="U44" s="31">
        <f>'C.1 Federal Expenditures'!U44+'C.2 State Expenditures'!U44</f>
        <v>18538</v>
      </c>
      <c r="V44" s="31">
        <f>'C.1 Federal Expenditures'!V44+'C.2 State Expenditures'!V44</f>
        <v>329641</v>
      </c>
      <c r="W44" s="31">
        <f>'C.1 Federal Expenditures'!W44+'C.2 State Expenditures'!W44</f>
        <v>31862288</v>
      </c>
      <c r="X44" s="31">
        <f>'C.1 Federal Expenditures'!X44+'C.2 State Expenditures'!X44</f>
        <v>4085269</v>
      </c>
      <c r="Y44" s="31">
        <f>'C.1 Federal Expenditures'!Y44+'C.2 State Expenditures'!Y44</f>
        <v>27777019</v>
      </c>
      <c r="Z44" s="31">
        <f>'C.1 Federal Expenditures'!Z44+'C.2 State Expenditures'!Z44</f>
        <v>0</v>
      </c>
      <c r="AA44" s="31">
        <f>'C.1 Federal Expenditures'!AA44+'C.2 State Expenditures'!AA44</f>
        <v>0</v>
      </c>
      <c r="AB44" s="31">
        <f>'C.1 Federal Expenditures'!AB44+'C.2 State Expenditures'!AB44</f>
        <v>0</v>
      </c>
      <c r="AC44" s="31">
        <f>'C.1 Federal Expenditures'!AC44+'C.2 State Expenditures'!AC44</f>
        <v>0</v>
      </c>
      <c r="AD44" s="31">
        <f>'C.1 Federal Expenditures'!AD44+'C.2 State Expenditures'!AD44</f>
        <v>2811692</v>
      </c>
      <c r="AE44" s="31">
        <f>'C.1 Federal Expenditures'!AE44+'C.2 State Expenditures'!AE44</f>
        <v>0</v>
      </c>
      <c r="AF44" s="31">
        <f>'C.1 Federal Expenditures'!AF44+'C.2 State Expenditures'!AF44</f>
        <v>0</v>
      </c>
      <c r="AG44" s="31">
        <f>'C.1 Federal Expenditures'!AG44+'C.2 State Expenditures'!AG44</f>
        <v>1986020</v>
      </c>
      <c r="AH44" s="31">
        <f>'C.1 Federal Expenditures'!AH44+'C.2 State Expenditures'!AH44</f>
        <v>5062771</v>
      </c>
      <c r="AI44" s="31">
        <f>'C.1 Federal Expenditures'!AI44+'C.2 State Expenditures'!AI44</f>
        <v>0</v>
      </c>
      <c r="AJ44" s="31">
        <f>'C.1 Federal Expenditures'!AJ44+'C.2 State Expenditures'!AJ44</f>
        <v>0</v>
      </c>
      <c r="AK44" s="31">
        <f>'C.1 Federal Expenditures'!AK44+'C.2 State Expenditures'!AK44</f>
        <v>5062771</v>
      </c>
      <c r="AL44" s="31">
        <f>'C.1 Federal Expenditures'!AL44+'C.2 State Expenditures'!AL44</f>
        <v>0</v>
      </c>
      <c r="AM44" s="31">
        <f>'C.1 Federal Expenditures'!AM44+'C.2 State Expenditures'!AM44</f>
        <v>41992857</v>
      </c>
      <c r="AN44" s="31">
        <f>'C.1 Federal Expenditures'!AN44+'C.2 State Expenditures'!AN44</f>
        <v>16883776</v>
      </c>
      <c r="AO44" s="31">
        <f>'C.1 Federal Expenditures'!AO44+'C.2 State Expenditures'!AO44</f>
        <v>23032244</v>
      </c>
      <c r="AP44" s="31">
        <f>'C.1 Federal Expenditures'!AP44+'C.2 State Expenditures'!AP44</f>
        <v>2076837</v>
      </c>
      <c r="AQ44" s="31">
        <f>'C.1 Federal Expenditures'!AQ44+'C.2 State Expenditures'!AQ44</f>
        <v>24990030</v>
      </c>
      <c r="AR44" s="31">
        <f>'C.1 Federal Expenditures'!AR44+'C.2 State Expenditures'!AR44</f>
        <v>166056933</v>
      </c>
      <c r="AS44" s="31">
        <f>'C.1 Federal Expenditures'!AS44</f>
        <v>0</v>
      </c>
      <c r="AT44" s="31">
        <f>'C.1 Federal Expenditures'!AT44</f>
        <v>0</v>
      </c>
      <c r="AU44" s="12"/>
      <c r="AV44" s="12"/>
      <c r="AW44" s="12"/>
      <c r="AX44" s="12"/>
      <c r="AY44" s="12"/>
      <c r="AZ44" s="12"/>
      <c r="BA44" s="12"/>
      <c r="BB44" s="12"/>
      <c r="BC44" s="12"/>
      <c r="BD44" s="12"/>
      <c r="BE44" s="12"/>
    </row>
    <row r="45" spans="1:57" x14ac:dyDescent="0.35">
      <c r="A45" s="52" t="s">
        <v>42</v>
      </c>
      <c r="B45" s="31">
        <f>'C.1 Federal Expenditures'!B45+'C.2 State Expenditures'!B45</f>
        <v>21207402</v>
      </c>
      <c r="C45" s="31">
        <f>'C.1 Federal Expenditures'!C45+'C.2 State Expenditures'!C45</f>
        <v>0</v>
      </c>
      <c r="D45" s="31">
        <f>'C.1 Federal Expenditures'!D45+'C.2 State Expenditures'!D45</f>
        <v>2120740</v>
      </c>
      <c r="E45" s="31">
        <f>'C.1 Federal Expenditures'!E45+'C.2 State Expenditures'!E45</f>
        <v>19086662</v>
      </c>
      <c r="F45" s="31">
        <f>'C.1 Federal Expenditures'!F45+'C.2 State Expenditures'!F45</f>
        <v>21984767</v>
      </c>
      <c r="G45" s="31">
        <f>'C.1 Federal Expenditures'!G45+'C.2 State Expenditures'!G45</f>
        <v>13021930</v>
      </c>
      <c r="H45" s="31">
        <f>'C.1 Federal Expenditures'!H45+'C.2 State Expenditures'!H45</f>
        <v>13021930</v>
      </c>
      <c r="I45" s="31">
        <f>'C.1 Federal Expenditures'!I45+'C.2 State Expenditures'!I45</f>
        <v>0</v>
      </c>
      <c r="J45" s="31">
        <f>'C.1 Federal Expenditures'!J45+'C.2 State Expenditures'!J45</f>
        <v>7286085</v>
      </c>
      <c r="K45" s="31">
        <f>'C.1 Federal Expenditures'!K45+'C.2 State Expenditures'!K45</f>
        <v>3493778</v>
      </c>
      <c r="L45" s="31">
        <f>'C.1 Federal Expenditures'!L45+'C.2 State Expenditures'!L45</f>
        <v>0</v>
      </c>
      <c r="M45" s="31">
        <f>'C.1 Federal Expenditures'!M45+'C.2 State Expenditures'!M45</f>
        <v>3792307</v>
      </c>
      <c r="N45" s="31">
        <f>'C.1 Federal Expenditures'!N45+'C.2 State Expenditures'!N45</f>
        <v>0</v>
      </c>
      <c r="O45" s="31">
        <f>'C.1 Federal Expenditures'!O45+'C.2 State Expenditures'!O45</f>
        <v>0</v>
      </c>
      <c r="P45" s="31">
        <f>'C.1 Federal Expenditures'!P45+'C.2 State Expenditures'!P45</f>
        <v>0</v>
      </c>
      <c r="Q45" s="31">
        <f>'C.1 Federal Expenditures'!Q45+'C.2 State Expenditures'!Q45</f>
        <v>0</v>
      </c>
      <c r="R45" s="31">
        <f>'C.1 Federal Expenditures'!R45+'C.2 State Expenditures'!R45</f>
        <v>2798460</v>
      </c>
      <c r="S45" s="31">
        <f>'C.1 Federal Expenditures'!S45+'C.2 State Expenditures'!S45</f>
        <v>0</v>
      </c>
      <c r="T45" s="31">
        <f>'C.1 Federal Expenditures'!T45+'C.2 State Expenditures'!T45</f>
        <v>0</v>
      </c>
      <c r="U45" s="31">
        <f>'C.1 Federal Expenditures'!U45+'C.2 State Expenditures'!U45</f>
        <v>2798460</v>
      </c>
      <c r="V45" s="31">
        <f>'C.1 Federal Expenditures'!V45+'C.2 State Expenditures'!V45</f>
        <v>33688</v>
      </c>
      <c r="W45" s="31">
        <f>'C.1 Federal Expenditures'!W45+'C.2 State Expenditures'!W45</f>
        <v>802914</v>
      </c>
      <c r="X45" s="31">
        <f>'C.1 Federal Expenditures'!X45+'C.2 State Expenditures'!X45</f>
        <v>802914</v>
      </c>
      <c r="Y45" s="31">
        <f>'C.1 Federal Expenditures'!Y45+'C.2 State Expenditures'!Y45</f>
        <v>0</v>
      </c>
      <c r="Z45" s="31">
        <f>'C.1 Federal Expenditures'!Z45+'C.2 State Expenditures'!Z45</f>
        <v>0</v>
      </c>
      <c r="AA45" s="31">
        <f>'C.1 Federal Expenditures'!AA45+'C.2 State Expenditures'!AA45</f>
        <v>0</v>
      </c>
      <c r="AB45" s="31">
        <f>'C.1 Federal Expenditures'!AB45+'C.2 State Expenditures'!AB45</f>
        <v>0</v>
      </c>
      <c r="AC45" s="31">
        <f>'C.1 Federal Expenditures'!AC45+'C.2 State Expenditures'!AC45</f>
        <v>0</v>
      </c>
      <c r="AD45" s="31">
        <f>'C.1 Federal Expenditures'!AD45+'C.2 State Expenditures'!AD45</f>
        <v>101681</v>
      </c>
      <c r="AE45" s="31">
        <f>'C.1 Federal Expenditures'!AE45+'C.2 State Expenditures'!AE45</f>
        <v>0</v>
      </c>
      <c r="AF45" s="31">
        <f>'C.1 Federal Expenditures'!AF45+'C.2 State Expenditures'!AF45</f>
        <v>0</v>
      </c>
      <c r="AG45" s="31">
        <f>'C.1 Federal Expenditures'!AG45+'C.2 State Expenditures'!AG45</f>
        <v>0</v>
      </c>
      <c r="AH45" s="31">
        <f>'C.1 Federal Expenditures'!AH45+'C.2 State Expenditures'!AH45</f>
        <v>0</v>
      </c>
      <c r="AI45" s="31">
        <f>'C.1 Federal Expenditures'!AI45+'C.2 State Expenditures'!AI45</f>
        <v>0</v>
      </c>
      <c r="AJ45" s="31">
        <f>'C.1 Federal Expenditures'!AJ45+'C.2 State Expenditures'!AJ45</f>
        <v>0</v>
      </c>
      <c r="AK45" s="31">
        <f>'C.1 Federal Expenditures'!AK45+'C.2 State Expenditures'!AK45</f>
        <v>0</v>
      </c>
      <c r="AL45" s="31">
        <f>'C.1 Federal Expenditures'!AL45+'C.2 State Expenditures'!AL45</f>
        <v>566996</v>
      </c>
      <c r="AM45" s="31">
        <f>'C.1 Federal Expenditures'!AM45+'C.2 State Expenditures'!AM45</f>
        <v>2204784</v>
      </c>
      <c r="AN45" s="31">
        <f>'C.1 Federal Expenditures'!AN45+'C.2 State Expenditures'!AN45</f>
        <v>2204784</v>
      </c>
      <c r="AO45" s="31">
        <f>'C.1 Federal Expenditures'!AO45+'C.2 State Expenditures'!AO45</f>
        <v>0</v>
      </c>
      <c r="AP45" s="31">
        <f>'C.1 Federal Expenditures'!AP45+'C.2 State Expenditures'!AP45</f>
        <v>0</v>
      </c>
      <c r="AQ45" s="31">
        <f>'C.1 Federal Expenditures'!AQ45+'C.2 State Expenditures'!AQ45</f>
        <v>0</v>
      </c>
      <c r="AR45" s="31">
        <f>'C.1 Federal Expenditures'!AR45+'C.2 State Expenditures'!AR45</f>
        <v>26816538</v>
      </c>
      <c r="AS45" s="31">
        <f>'C.1 Federal Expenditures'!AS45</f>
        <v>0</v>
      </c>
      <c r="AT45" s="31">
        <f>'C.1 Federal Expenditures'!AT45</f>
        <v>22794891</v>
      </c>
      <c r="AU45" s="12"/>
      <c r="AV45" s="12"/>
      <c r="AW45" s="12"/>
      <c r="AX45" s="12"/>
      <c r="AY45" s="12"/>
      <c r="AZ45" s="12"/>
      <c r="BA45" s="12"/>
      <c r="BB45" s="12"/>
      <c r="BC45" s="12"/>
      <c r="BD45" s="12"/>
      <c r="BE45" s="12"/>
    </row>
    <row r="46" spans="1:57" x14ac:dyDescent="0.35">
      <c r="A46" s="52" t="s">
        <v>43</v>
      </c>
      <c r="B46" s="31">
        <f>'C.1 Federal Expenditures'!B46+'C.2 State Expenditures'!B46</f>
        <v>190891768</v>
      </c>
      <c r="C46" s="31">
        <f>'C.1 Federal Expenditures'!C46+'C.2 State Expenditures'!C46</f>
        <v>57000000</v>
      </c>
      <c r="D46" s="31">
        <f>'C.1 Federal Expenditures'!D46+'C.2 State Expenditures'!D46</f>
        <v>0</v>
      </c>
      <c r="E46" s="31">
        <f>'C.1 Federal Expenditures'!E46+'C.2 State Expenditures'!E46</f>
        <v>133891768</v>
      </c>
      <c r="F46" s="31">
        <f>'C.1 Federal Expenditures'!F46+'C.2 State Expenditures'!F46</f>
        <v>730280722</v>
      </c>
      <c r="G46" s="31">
        <f>'C.1 Federal Expenditures'!G46+'C.2 State Expenditures'!G46</f>
        <v>23612021</v>
      </c>
      <c r="H46" s="31">
        <f>'C.1 Federal Expenditures'!H46+'C.2 State Expenditures'!H46</f>
        <v>23612021</v>
      </c>
      <c r="I46" s="31">
        <f>'C.1 Federal Expenditures'!I46+'C.2 State Expenditures'!I46</f>
        <v>0</v>
      </c>
      <c r="J46" s="31">
        <f>'C.1 Federal Expenditures'!J46+'C.2 State Expenditures'!J46</f>
        <v>0</v>
      </c>
      <c r="K46" s="31">
        <f>'C.1 Federal Expenditures'!K46+'C.2 State Expenditures'!K46</f>
        <v>0</v>
      </c>
      <c r="L46" s="31">
        <f>'C.1 Federal Expenditures'!L46+'C.2 State Expenditures'!L46</f>
        <v>0</v>
      </c>
      <c r="M46" s="31">
        <f>'C.1 Federal Expenditures'!M46+'C.2 State Expenditures'!M46</f>
        <v>0</v>
      </c>
      <c r="N46" s="31">
        <f>'C.1 Federal Expenditures'!N46+'C.2 State Expenditures'!N46</f>
        <v>0</v>
      </c>
      <c r="O46" s="31">
        <f>'C.1 Federal Expenditures'!O46+'C.2 State Expenditures'!O46</f>
        <v>0</v>
      </c>
      <c r="P46" s="31">
        <f>'C.1 Federal Expenditures'!P46+'C.2 State Expenditures'!P46</f>
        <v>0</v>
      </c>
      <c r="Q46" s="31">
        <f>'C.1 Federal Expenditures'!Q46+'C.2 State Expenditures'!Q46</f>
        <v>0</v>
      </c>
      <c r="R46" s="31">
        <f>'C.1 Federal Expenditures'!R46+'C.2 State Expenditures'!R46</f>
        <v>23052601</v>
      </c>
      <c r="S46" s="31">
        <f>'C.1 Federal Expenditures'!S46+'C.2 State Expenditures'!S46</f>
        <v>0</v>
      </c>
      <c r="T46" s="31">
        <f>'C.1 Federal Expenditures'!T46+'C.2 State Expenditures'!T46</f>
        <v>0</v>
      </c>
      <c r="U46" s="31">
        <f>'C.1 Federal Expenditures'!U46+'C.2 State Expenditures'!U46</f>
        <v>23052601</v>
      </c>
      <c r="V46" s="31">
        <f>'C.1 Federal Expenditures'!V46+'C.2 State Expenditures'!V46</f>
        <v>598898</v>
      </c>
      <c r="W46" s="31">
        <f>'C.1 Federal Expenditures'!W46+'C.2 State Expenditures'!W46</f>
        <v>83206692</v>
      </c>
      <c r="X46" s="31">
        <f>'C.1 Federal Expenditures'!X46+'C.2 State Expenditures'!X46</f>
        <v>0</v>
      </c>
      <c r="Y46" s="31">
        <f>'C.1 Federal Expenditures'!Y46+'C.2 State Expenditures'!Y46</f>
        <v>83206692</v>
      </c>
      <c r="Z46" s="31">
        <f>'C.1 Federal Expenditures'!Z46+'C.2 State Expenditures'!Z46</f>
        <v>0</v>
      </c>
      <c r="AA46" s="31">
        <f>'C.1 Federal Expenditures'!AA46+'C.2 State Expenditures'!AA46</f>
        <v>0</v>
      </c>
      <c r="AB46" s="31">
        <f>'C.1 Federal Expenditures'!AB46+'C.2 State Expenditures'!AB46</f>
        <v>0</v>
      </c>
      <c r="AC46" s="31">
        <f>'C.1 Federal Expenditures'!AC46+'C.2 State Expenditures'!AC46</f>
        <v>0</v>
      </c>
      <c r="AD46" s="31">
        <f>'C.1 Federal Expenditures'!AD46+'C.2 State Expenditures'!AD46</f>
        <v>462005</v>
      </c>
      <c r="AE46" s="31">
        <f>'C.1 Federal Expenditures'!AE46+'C.2 State Expenditures'!AE46</f>
        <v>0</v>
      </c>
      <c r="AF46" s="31">
        <f>'C.1 Federal Expenditures'!AF46+'C.2 State Expenditures'!AF46</f>
        <v>0</v>
      </c>
      <c r="AG46" s="31">
        <f>'C.1 Federal Expenditures'!AG46+'C.2 State Expenditures'!AG46</f>
        <v>0</v>
      </c>
      <c r="AH46" s="31">
        <f>'C.1 Federal Expenditures'!AH46+'C.2 State Expenditures'!AH46</f>
        <v>0</v>
      </c>
      <c r="AI46" s="31">
        <f>'C.1 Federal Expenditures'!AI46+'C.2 State Expenditures'!AI46</f>
        <v>0</v>
      </c>
      <c r="AJ46" s="31">
        <f>'C.1 Federal Expenditures'!AJ46+'C.2 State Expenditures'!AJ46</f>
        <v>0</v>
      </c>
      <c r="AK46" s="31">
        <f>'C.1 Federal Expenditures'!AK46+'C.2 State Expenditures'!AK46</f>
        <v>0</v>
      </c>
      <c r="AL46" s="31">
        <f>'C.1 Federal Expenditures'!AL46+'C.2 State Expenditures'!AL46</f>
        <v>0</v>
      </c>
      <c r="AM46" s="31">
        <f>'C.1 Federal Expenditures'!AM46+'C.2 State Expenditures'!AM46</f>
        <v>32009244</v>
      </c>
      <c r="AN46" s="31">
        <f>'C.1 Federal Expenditures'!AN46+'C.2 State Expenditures'!AN46</f>
        <v>31968864</v>
      </c>
      <c r="AO46" s="31">
        <f>'C.1 Federal Expenditures'!AO46+'C.2 State Expenditures'!AO46</f>
        <v>0</v>
      </c>
      <c r="AP46" s="31">
        <f>'C.1 Federal Expenditures'!AP46+'C.2 State Expenditures'!AP46</f>
        <v>40380</v>
      </c>
      <c r="AQ46" s="31">
        <f>'C.1 Federal Expenditures'!AQ46+'C.2 State Expenditures'!AQ46</f>
        <v>1846210</v>
      </c>
      <c r="AR46" s="31">
        <f>'C.1 Federal Expenditures'!AR46+'C.2 State Expenditures'!AR46</f>
        <v>164787671</v>
      </c>
      <c r="AS46" s="31">
        <f>'C.1 Federal Expenditures'!AS46</f>
        <v>0</v>
      </c>
      <c r="AT46" s="31">
        <f>'C.1 Federal Expenditures'!AT46</f>
        <v>789633873</v>
      </c>
      <c r="AU46" s="12"/>
      <c r="AV46" s="12"/>
      <c r="AW46" s="12"/>
      <c r="AX46" s="12"/>
      <c r="AY46" s="12"/>
      <c r="AZ46" s="12"/>
      <c r="BA46" s="12"/>
      <c r="BB46" s="12"/>
      <c r="BC46" s="12"/>
      <c r="BD46" s="12"/>
      <c r="BE46" s="12"/>
    </row>
    <row r="47" spans="1:57" x14ac:dyDescent="0.35">
      <c r="A47" s="52" t="s">
        <v>44</v>
      </c>
      <c r="B47" s="31">
        <f>'C.1 Federal Expenditures'!B47+'C.2 State Expenditures'!B47</f>
        <v>542387696</v>
      </c>
      <c r="C47" s="31">
        <f>'C.1 Federal Expenditures'!C47+'C.2 State Expenditures'!C47</f>
        <v>0</v>
      </c>
      <c r="D47" s="31">
        <f>'C.1 Federal Expenditures'!D47+'C.2 State Expenditures'!D47</f>
        <v>31668073</v>
      </c>
      <c r="E47" s="31">
        <f>'C.1 Federal Expenditures'!E47+'C.2 State Expenditures'!E47</f>
        <v>452984032</v>
      </c>
      <c r="F47" s="31">
        <f>'C.1 Federal Expenditures'!F47+'C.2 State Expenditures'!F47</f>
        <v>336779271</v>
      </c>
      <c r="G47" s="31">
        <f>'C.1 Federal Expenditures'!G47+'C.2 State Expenditures'!G47</f>
        <v>45248973</v>
      </c>
      <c r="H47" s="31">
        <f>'C.1 Federal Expenditures'!H47+'C.2 State Expenditures'!H47</f>
        <v>45248973</v>
      </c>
      <c r="I47" s="31">
        <f>'C.1 Federal Expenditures'!I47+'C.2 State Expenditures'!I47</f>
        <v>0</v>
      </c>
      <c r="J47" s="31">
        <f>'C.1 Federal Expenditures'!J47+'C.2 State Expenditures'!J47</f>
        <v>86273658</v>
      </c>
      <c r="K47" s="31">
        <f>'C.1 Federal Expenditures'!K47+'C.2 State Expenditures'!K47</f>
        <v>86273658</v>
      </c>
      <c r="L47" s="31">
        <f>'C.1 Federal Expenditures'!L47+'C.2 State Expenditures'!L47</f>
        <v>0</v>
      </c>
      <c r="M47" s="31">
        <f>'C.1 Federal Expenditures'!M47+'C.2 State Expenditures'!M47</f>
        <v>0</v>
      </c>
      <c r="N47" s="31">
        <f>'C.1 Federal Expenditures'!N47+'C.2 State Expenditures'!N47</f>
        <v>290939883</v>
      </c>
      <c r="O47" s="31">
        <f>'C.1 Federal Expenditures'!O47+'C.2 State Expenditures'!O47</f>
        <v>290939883</v>
      </c>
      <c r="P47" s="31">
        <f>'C.1 Federal Expenditures'!P47+'C.2 State Expenditures'!P47</f>
        <v>0</v>
      </c>
      <c r="Q47" s="31">
        <f>'C.1 Federal Expenditures'!Q47+'C.2 State Expenditures'!Q47</f>
        <v>0</v>
      </c>
      <c r="R47" s="31">
        <f>'C.1 Federal Expenditures'!R47+'C.2 State Expenditures'!R47</f>
        <v>85947290</v>
      </c>
      <c r="S47" s="31">
        <f>'C.1 Federal Expenditures'!S47+'C.2 State Expenditures'!S47</f>
        <v>2652567</v>
      </c>
      <c r="T47" s="31">
        <f>'C.1 Federal Expenditures'!T47+'C.2 State Expenditures'!T47</f>
        <v>5671948</v>
      </c>
      <c r="U47" s="31">
        <f>'C.1 Federal Expenditures'!U47+'C.2 State Expenditures'!U47</f>
        <v>77622775</v>
      </c>
      <c r="V47" s="31">
        <f>'C.1 Federal Expenditures'!V47+'C.2 State Expenditures'!V47</f>
        <v>1877260</v>
      </c>
      <c r="W47" s="31">
        <f>'C.1 Federal Expenditures'!W47+'C.2 State Expenditures'!W47</f>
        <v>339179192</v>
      </c>
      <c r="X47" s="31">
        <f>'C.1 Federal Expenditures'!X47+'C.2 State Expenditures'!X47</f>
        <v>0</v>
      </c>
      <c r="Y47" s="31">
        <f>'C.1 Federal Expenditures'!Y47+'C.2 State Expenditures'!Y47</f>
        <v>339179192</v>
      </c>
      <c r="Z47" s="31">
        <f>'C.1 Federal Expenditures'!Z47+'C.2 State Expenditures'!Z47</f>
        <v>0</v>
      </c>
      <c r="AA47" s="31">
        <f>'C.1 Federal Expenditures'!AA47+'C.2 State Expenditures'!AA47</f>
        <v>0</v>
      </c>
      <c r="AB47" s="31">
        <f>'C.1 Federal Expenditures'!AB47+'C.2 State Expenditures'!AB47</f>
        <v>0</v>
      </c>
      <c r="AC47" s="31">
        <f>'C.1 Federal Expenditures'!AC47+'C.2 State Expenditures'!AC47</f>
        <v>4336509</v>
      </c>
      <c r="AD47" s="31">
        <f>'C.1 Federal Expenditures'!AD47+'C.2 State Expenditures'!AD47</f>
        <v>0</v>
      </c>
      <c r="AE47" s="31">
        <f>'C.1 Federal Expenditures'!AE47+'C.2 State Expenditures'!AE47</f>
        <v>0</v>
      </c>
      <c r="AF47" s="31">
        <f>'C.1 Federal Expenditures'!AF47+'C.2 State Expenditures'!AF47</f>
        <v>6899053</v>
      </c>
      <c r="AG47" s="31">
        <f>'C.1 Federal Expenditures'!AG47+'C.2 State Expenditures'!AG47</f>
        <v>9654369</v>
      </c>
      <c r="AH47" s="31">
        <f>'C.1 Federal Expenditures'!AH47+'C.2 State Expenditures'!AH47</f>
        <v>0</v>
      </c>
      <c r="AI47" s="31">
        <f>'C.1 Federal Expenditures'!AI47+'C.2 State Expenditures'!AI47</f>
        <v>0</v>
      </c>
      <c r="AJ47" s="31">
        <f>'C.1 Federal Expenditures'!AJ47+'C.2 State Expenditures'!AJ47</f>
        <v>0</v>
      </c>
      <c r="AK47" s="31">
        <f>'C.1 Federal Expenditures'!AK47+'C.2 State Expenditures'!AK47</f>
        <v>0</v>
      </c>
      <c r="AL47" s="31">
        <f>'C.1 Federal Expenditures'!AL47+'C.2 State Expenditures'!AL47</f>
        <v>13366835</v>
      </c>
      <c r="AM47" s="31">
        <f>'C.1 Federal Expenditures'!AM47+'C.2 State Expenditures'!AM47</f>
        <v>68820580</v>
      </c>
      <c r="AN47" s="31">
        <f>'C.1 Federal Expenditures'!AN47+'C.2 State Expenditures'!AN47</f>
        <v>54571975</v>
      </c>
      <c r="AO47" s="31">
        <f>'C.1 Federal Expenditures'!AO47+'C.2 State Expenditures'!AO47</f>
        <v>0</v>
      </c>
      <c r="AP47" s="31">
        <f>'C.1 Federal Expenditures'!AP47+'C.2 State Expenditures'!AP47</f>
        <v>14248605</v>
      </c>
      <c r="AQ47" s="31">
        <f>'C.1 Federal Expenditures'!AQ47+'C.2 State Expenditures'!AQ47</f>
        <v>0</v>
      </c>
      <c r="AR47" s="31">
        <f>'C.1 Federal Expenditures'!AR47+'C.2 State Expenditures'!AR47</f>
        <v>952543602</v>
      </c>
      <c r="AS47" s="31">
        <f>'C.1 Federal Expenditures'!AS47</f>
        <v>0</v>
      </c>
      <c r="AT47" s="31">
        <f>'C.1 Federal Expenditures'!AT47</f>
        <v>281369460</v>
      </c>
      <c r="AU47" s="12"/>
      <c r="AV47" s="12"/>
      <c r="AW47" s="12"/>
      <c r="AX47" s="12"/>
      <c r="AY47" s="12"/>
      <c r="AZ47" s="12"/>
      <c r="BA47" s="12"/>
      <c r="BB47" s="12"/>
      <c r="BC47" s="12"/>
      <c r="BD47" s="12"/>
      <c r="BE47" s="12"/>
    </row>
    <row r="48" spans="1:57" x14ac:dyDescent="0.35">
      <c r="A48" s="52" t="s">
        <v>45</v>
      </c>
      <c r="B48" s="31">
        <f>'C.1 Federal Expenditures'!B48+'C.2 State Expenditures'!B48</f>
        <v>75355939</v>
      </c>
      <c r="C48" s="31">
        <f>'C.1 Federal Expenditures'!C48+'C.2 State Expenditures'!C48</f>
        <v>15071188</v>
      </c>
      <c r="D48" s="31">
        <f>'C.1 Federal Expenditures'!D48+'C.2 State Expenditures'!D48</f>
        <v>7535000</v>
      </c>
      <c r="E48" s="31">
        <f>'C.1 Federal Expenditures'!E48+'C.2 State Expenditures'!E48</f>
        <v>52749751</v>
      </c>
      <c r="F48" s="31">
        <f>'C.1 Federal Expenditures'!F48+'C.2 State Expenditures'!F48</f>
        <v>55870401</v>
      </c>
      <c r="G48" s="31">
        <f>'C.1 Federal Expenditures'!G48+'C.2 State Expenditures'!G48</f>
        <v>17343097</v>
      </c>
      <c r="H48" s="31">
        <f>'C.1 Federal Expenditures'!H48+'C.2 State Expenditures'!H48</f>
        <v>17343097</v>
      </c>
      <c r="I48" s="31">
        <f>'C.1 Federal Expenditures'!I48+'C.2 State Expenditures'!I48</f>
        <v>0</v>
      </c>
      <c r="J48" s="31">
        <f>'C.1 Federal Expenditures'!J48+'C.2 State Expenditures'!J48</f>
        <v>0</v>
      </c>
      <c r="K48" s="31">
        <f>'C.1 Federal Expenditures'!K48+'C.2 State Expenditures'!K48</f>
        <v>0</v>
      </c>
      <c r="L48" s="31">
        <f>'C.1 Federal Expenditures'!L48+'C.2 State Expenditures'!L48</f>
        <v>0</v>
      </c>
      <c r="M48" s="31">
        <f>'C.1 Federal Expenditures'!M48+'C.2 State Expenditures'!M48</f>
        <v>0</v>
      </c>
      <c r="N48" s="31">
        <f>'C.1 Federal Expenditures'!N48+'C.2 State Expenditures'!N48</f>
        <v>0</v>
      </c>
      <c r="O48" s="31">
        <f>'C.1 Federal Expenditures'!O48+'C.2 State Expenditures'!O48</f>
        <v>0</v>
      </c>
      <c r="P48" s="31">
        <f>'C.1 Federal Expenditures'!P48+'C.2 State Expenditures'!P48</f>
        <v>0</v>
      </c>
      <c r="Q48" s="31">
        <f>'C.1 Federal Expenditures'!Q48+'C.2 State Expenditures'!Q48</f>
        <v>0</v>
      </c>
      <c r="R48" s="31">
        <f>'C.1 Federal Expenditures'!R48+'C.2 State Expenditures'!R48</f>
        <v>14776813</v>
      </c>
      <c r="S48" s="31">
        <f>'C.1 Federal Expenditures'!S48+'C.2 State Expenditures'!S48</f>
        <v>191122</v>
      </c>
      <c r="T48" s="31">
        <f>'C.1 Federal Expenditures'!T48+'C.2 State Expenditures'!T48</f>
        <v>1056879</v>
      </c>
      <c r="U48" s="31">
        <f>'C.1 Federal Expenditures'!U48+'C.2 State Expenditures'!U48</f>
        <v>13528812</v>
      </c>
      <c r="V48" s="31">
        <f>'C.1 Federal Expenditures'!V48+'C.2 State Expenditures'!V48</f>
        <v>3934069</v>
      </c>
      <c r="W48" s="31">
        <f>'C.1 Federal Expenditures'!W48+'C.2 State Expenditures'!W48</f>
        <v>20033495</v>
      </c>
      <c r="X48" s="31">
        <f>'C.1 Federal Expenditures'!X48+'C.2 State Expenditures'!X48</f>
        <v>7547586</v>
      </c>
      <c r="Y48" s="31">
        <f>'C.1 Federal Expenditures'!Y48+'C.2 State Expenditures'!Y48</f>
        <v>12485909</v>
      </c>
      <c r="Z48" s="31">
        <f>'C.1 Federal Expenditures'!Z48+'C.2 State Expenditures'!Z48</f>
        <v>337965</v>
      </c>
      <c r="AA48" s="31">
        <f>'C.1 Federal Expenditures'!AA48+'C.2 State Expenditures'!AA48</f>
        <v>0</v>
      </c>
      <c r="AB48" s="31">
        <f>'C.1 Federal Expenditures'!AB48+'C.2 State Expenditures'!AB48</f>
        <v>0</v>
      </c>
      <c r="AC48" s="31">
        <f>'C.1 Federal Expenditures'!AC48+'C.2 State Expenditures'!AC48</f>
        <v>1983188</v>
      </c>
      <c r="AD48" s="31">
        <f>'C.1 Federal Expenditures'!AD48+'C.2 State Expenditures'!AD48</f>
        <v>2795800</v>
      </c>
      <c r="AE48" s="31">
        <f>'C.1 Federal Expenditures'!AE48+'C.2 State Expenditures'!AE48</f>
        <v>1215163</v>
      </c>
      <c r="AF48" s="31">
        <f>'C.1 Federal Expenditures'!AF48+'C.2 State Expenditures'!AF48</f>
        <v>188520</v>
      </c>
      <c r="AG48" s="31">
        <f>'C.1 Federal Expenditures'!AG48+'C.2 State Expenditures'!AG48</f>
        <v>572743</v>
      </c>
      <c r="AH48" s="31">
        <f>'C.1 Federal Expenditures'!AH48+'C.2 State Expenditures'!AH48</f>
        <v>1348499</v>
      </c>
      <c r="AI48" s="31">
        <f>'C.1 Federal Expenditures'!AI48+'C.2 State Expenditures'!AI48</f>
        <v>1348499</v>
      </c>
      <c r="AJ48" s="31">
        <f>'C.1 Federal Expenditures'!AJ48+'C.2 State Expenditures'!AJ48</f>
        <v>0</v>
      </c>
      <c r="AK48" s="31">
        <f>'C.1 Federal Expenditures'!AK48+'C.2 State Expenditures'!AK48</f>
        <v>0</v>
      </c>
      <c r="AL48" s="31">
        <f>'C.1 Federal Expenditures'!AL48+'C.2 State Expenditures'!AL48</f>
        <v>0</v>
      </c>
      <c r="AM48" s="31">
        <f>'C.1 Federal Expenditures'!AM48+'C.2 State Expenditures'!AM48</f>
        <v>9548152</v>
      </c>
      <c r="AN48" s="31">
        <f>'C.1 Federal Expenditures'!AN48+'C.2 State Expenditures'!AN48</f>
        <v>5710543</v>
      </c>
      <c r="AO48" s="31">
        <f>'C.1 Federal Expenditures'!AO48+'C.2 State Expenditures'!AO48</f>
        <v>3040984</v>
      </c>
      <c r="AP48" s="31">
        <f>'C.1 Federal Expenditures'!AP48+'C.2 State Expenditures'!AP48</f>
        <v>796625</v>
      </c>
      <c r="AQ48" s="31">
        <f>'C.1 Federal Expenditures'!AQ48+'C.2 State Expenditures'!AQ48</f>
        <v>0</v>
      </c>
      <c r="AR48" s="31">
        <f>'C.1 Federal Expenditures'!AR48+'C.2 State Expenditures'!AR48</f>
        <v>74077504</v>
      </c>
      <c r="AS48" s="31">
        <f>'C.1 Federal Expenditures'!AS48</f>
        <v>0</v>
      </c>
      <c r="AT48" s="31">
        <f>'C.1 Federal Expenditures'!AT48</f>
        <v>59430354</v>
      </c>
      <c r="AU48" s="12"/>
      <c r="AV48" s="12"/>
      <c r="AW48" s="12"/>
      <c r="AX48" s="12"/>
      <c r="AY48" s="12"/>
      <c r="AZ48" s="12"/>
      <c r="BA48" s="12"/>
      <c r="BB48" s="12"/>
      <c r="BC48" s="12"/>
      <c r="BD48" s="12"/>
      <c r="BE48" s="12"/>
    </row>
    <row r="49" spans="1:57" x14ac:dyDescent="0.35">
      <c r="A49" s="52" t="s">
        <v>46</v>
      </c>
      <c r="B49" s="31">
        <f>'C.1 Federal Expenditures'!B49+'C.2 State Expenditures'!B49</f>
        <v>47196916</v>
      </c>
      <c r="C49" s="31">
        <f>'C.1 Federal Expenditures'!C49+'C.2 State Expenditures'!C49</f>
        <v>9224076</v>
      </c>
      <c r="D49" s="31">
        <f>'C.1 Federal Expenditures'!D49+'C.2 State Expenditures'!D49</f>
        <v>4719691</v>
      </c>
      <c r="E49" s="31">
        <f>'C.1 Federal Expenditures'!E49+'C.2 State Expenditures'!E49</f>
        <v>33253149</v>
      </c>
      <c r="F49" s="31">
        <f>'C.1 Federal Expenditures'!F49+'C.2 State Expenditures'!F49</f>
        <v>0</v>
      </c>
      <c r="G49" s="31">
        <f>'C.1 Federal Expenditures'!G49+'C.2 State Expenditures'!G49</f>
        <v>13143550</v>
      </c>
      <c r="H49" s="31">
        <f>'C.1 Federal Expenditures'!H49+'C.2 State Expenditures'!H49</f>
        <v>13143550</v>
      </c>
      <c r="I49" s="31">
        <f>'C.1 Federal Expenditures'!I49+'C.2 State Expenditures'!I49</f>
        <v>0</v>
      </c>
      <c r="J49" s="31">
        <f>'C.1 Federal Expenditures'!J49+'C.2 State Expenditures'!J49</f>
        <v>0</v>
      </c>
      <c r="K49" s="31">
        <f>'C.1 Federal Expenditures'!K49+'C.2 State Expenditures'!K49</f>
        <v>0</v>
      </c>
      <c r="L49" s="31">
        <f>'C.1 Federal Expenditures'!L49+'C.2 State Expenditures'!L49</f>
        <v>0</v>
      </c>
      <c r="M49" s="31">
        <f>'C.1 Federal Expenditures'!M49+'C.2 State Expenditures'!M49</f>
        <v>0</v>
      </c>
      <c r="N49" s="31">
        <f>'C.1 Federal Expenditures'!N49+'C.2 State Expenditures'!N49</f>
        <v>8363591</v>
      </c>
      <c r="O49" s="31">
        <f>'C.1 Federal Expenditures'!O49+'C.2 State Expenditures'!O49</f>
        <v>8363591</v>
      </c>
      <c r="P49" s="31">
        <f>'C.1 Federal Expenditures'!P49+'C.2 State Expenditures'!P49</f>
        <v>0</v>
      </c>
      <c r="Q49" s="31">
        <f>'C.1 Federal Expenditures'!Q49+'C.2 State Expenditures'!Q49</f>
        <v>0</v>
      </c>
      <c r="R49" s="31">
        <f>'C.1 Federal Expenditures'!R49+'C.2 State Expenditures'!R49</f>
        <v>734426</v>
      </c>
      <c r="S49" s="31">
        <f>'C.1 Federal Expenditures'!S49+'C.2 State Expenditures'!S49</f>
        <v>0</v>
      </c>
      <c r="T49" s="31">
        <f>'C.1 Federal Expenditures'!T49+'C.2 State Expenditures'!T49</f>
        <v>4522</v>
      </c>
      <c r="U49" s="31">
        <f>'C.1 Federal Expenditures'!U49+'C.2 State Expenditures'!U49</f>
        <v>729904</v>
      </c>
      <c r="V49" s="31">
        <f>'C.1 Federal Expenditures'!V49+'C.2 State Expenditures'!V49</f>
        <v>1224355</v>
      </c>
      <c r="W49" s="31">
        <f>'C.1 Federal Expenditures'!W49+'C.2 State Expenditures'!W49</f>
        <v>24141191</v>
      </c>
      <c r="X49" s="31">
        <f>'C.1 Federal Expenditures'!X49+'C.2 State Expenditures'!X49</f>
        <v>24141191</v>
      </c>
      <c r="Y49" s="31">
        <f>'C.1 Federal Expenditures'!Y49+'C.2 State Expenditures'!Y49</f>
        <v>0</v>
      </c>
      <c r="Z49" s="31">
        <f>'C.1 Federal Expenditures'!Z49+'C.2 State Expenditures'!Z49</f>
        <v>0</v>
      </c>
      <c r="AA49" s="31">
        <f>'C.1 Federal Expenditures'!AA49+'C.2 State Expenditures'!AA49</f>
        <v>19246366</v>
      </c>
      <c r="AB49" s="31">
        <f>'C.1 Federal Expenditures'!AB49+'C.2 State Expenditures'!AB49</f>
        <v>0</v>
      </c>
      <c r="AC49" s="31">
        <f>'C.1 Federal Expenditures'!AC49+'C.2 State Expenditures'!AC49</f>
        <v>673878</v>
      </c>
      <c r="AD49" s="31">
        <f>'C.1 Federal Expenditures'!AD49+'C.2 State Expenditures'!AD49</f>
        <v>84391</v>
      </c>
      <c r="AE49" s="31">
        <f>'C.1 Federal Expenditures'!AE49+'C.2 State Expenditures'!AE49</f>
        <v>2689459</v>
      </c>
      <c r="AF49" s="31">
        <f>'C.1 Federal Expenditures'!AF49+'C.2 State Expenditures'!AF49</f>
        <v>125000</v>
      </c>
      <c r="AG49" s="31">
        <f>'C.1 Federal Expenditures'!AG49+'C.2 State Expenditures'!AG49</f>
        <v>0</v>
      </c>
      <c r="AH49" s="31">
        <f>'C.1 Federal Expenditures'!AH49+'C.2 State Expenditures'!AH49</f>
        <v>0</v>
      </c>
      <c r="AI49" s="31">
        <f>'C.1 Federal Expenditures'!AI49+'C.2 State Expenditures'!AI49</f>
        <v>0</v>
      </c>
      <c r="AJ49" s="31">
        <f>'C.1 Federal Expenditures'!AJ49+'C.2 State Expenditures'!AJ49</f>
        <v>0</v>
      </c>
      <c r="AK49" s="31">
        <f>'C.1 Federal Expenditures'!AK49+'C.2 State Expenditures'!AK49</f>
        <v>0</v>
      </c>
      <c r="AL49" s="31">
        <f>'C.1 Federal Expenditures'!AL49+'C.2 State Expenditures'!AL49</f>
        <v>0</v>
      </c>
      <c r="AM49" s="31">
        <f>'C.1 Federal Expenditures'!AM49+'C.2 State Expenditures'!AM49</f>
        <v>10364790</v>
      </c>
      <c r="AN49" s="31">
        <f>'C.1 Federal Expenditures'!AN49+'C.2 State Expenditures'!AN49</f>
        <v>3965920</v>
      </c>
      <c r="AO49" s="31">
        <f>'C.1 Federal Expenditures'!AO49+'C.2 State Expenditures'!AO49</f>
        <v>5251096</v>
      </c>
      <c r="AP49" s="31">
        <f>'C.1 Federal Expenditures'!AP49+'C.2 State Expenditures'!AP49</f>
        <v>1147774</v>
      </c>
      <c r="AQ49" s="31">
        <f>'C.1 Federal Expenditures'!AQ49+'C.2 State Expenditures'!AQ49</f>
        <v>0</v>
      </c>
      <c r="AR49" s="31">
        <f>'C.1 Federal Expenditures'!AR49+'C.2 State Expenditures'!AR49</f>
        <v>80790997</v>
      </c>
      <c r="AS49" s="31">
        <f>'C.1 Federal Expenditures'!AS49</f>
        <v>0</v>
      </c>
      <c r="AT49" s="31">
        <f>'C.1 Federal Expenditures'!AT49</f>
        <v>0</v>
      </c>
      <c r="AU49" s="12"/>
      <c r="AV49" s="12"/>
      <c r="AW49" s="12"/>
      <c r="AX49" s="12"/>
      <c r="AY49" s="12"/>
      <c r="AZ49" s="12"/>
      <c r="BA49" s="12"/>
      <c r="BB49" s="12"/>
      <c r="BC49" s="12"/>
      <c r="BD49" s="12"/>
      <c r="BE49" s="12"/>
    </row>
    <row r="50" spans="1:57" x14ac:dyDescent="0.35">
      <c r="A50" s="52" t="s">
        <v>47</v>
      </c>
      <c r="B50" s="31">
        <f>'C.1 Federal Expenditures'!B50+'C.2 State Expenditures'!B50</f>
        <v>157762831</v>
      </c>
      <c r="C50" s="31">
        <f>'C.1 Federal Expenditures'!C50+'C.2 State Expenditures'!C50</f>
        <v>16607349</v>
      </c>
      <c r="D50" s="31">
        <f>'C.1 Federal Expenditures'!D50+'C.2 State Expenditures'!D50</f>
        <v>15776283</v>
      </c>
      <c r="E50" s="31">
        <f>'C.1 Federal Expenditures'!E50+'C.2 State Expenditures'!E50</f>
        <v>125379199</v>
      </c>
      <c r="F50" s="31">
        <f>'C.1 Federal Expenditures'!F50+'C.2 State Expenditures'!F50</f>
        <v>140268135</v>
      </c>
      <c r="G50" s="31">
        <f>'C.1 Federal Expenditures'!G50+'C.2 State Expenditures'!G50</f>
        <v>65836428</v>
      </c>
      <c r="H50" s="31">
        <f>'C.1 Federal Expenditures'!H50+'C.2 State Expenditures'!H50</f>
        <v>65836428</v>
      </c>
      <c r="I50" s="31">
        <f>'C.1 Federal Expenditures'!I50+'C.2 State Expenditures'!I50</f>
        <v>0</v>
      </c>
      <c r="J50" s="31">
        <f>'C.1 Federal Expenditures'!J50+'C.2 State Expenditures'!J50</f>
        <v>0</v>
      </c>
      <c r="K50" s="31">
        <f>'C.1 Federal Expenditures'!K50+'C.2 State Expenditures'!K50</f>
        <v>0</v>
      </c>
      <c r="L50" s="31">
        <f>'C.1 Federal Expenditures'!L50+'C.2 State Expenditures'!L50</f>
        <v>0</v>
      </c>
      <c r="M50" s="31">
        <f>'C.1 Federal Expenditures'!M50+'C.2 State Expenditures'!M50</f>
        <v>0</v>
      </c>
      <c r="N50" s="31">
        <f>'C.1 Federal Expenditures'!N50+'C.2 State Expenditures'!N50</f>
        <v>0</v>
      </c>
      <c r="O50" s="31">
        <f>'C.1 Federal Expenditures'!O50+'C.2 State Expenditures'!O50</f>
        <v>0</v>
      </c>
      <c r="P50" s="31">
        <f>'C.1 Federal Expenditures'!P50+'C.2 State Expenditures'!P50</f>
        <v>0</v>
      </c>
      <c r="Q50" s="31">
        <f>'C.1 Federal Expenditures'!Q50+'C.2 State Expenditures'!Q50</f>
        <v>0</v>
      </c>
      <c r="R50" s="31">
        <f>'C.1 Federal Expenditures'!R50+'C.2 State Expenditures'!R50</f>
        <v>36533130</v>
      </c>
      <c r="S50" s="31">
        <f>'C.1 Federal Expenditures'!S50+'C.2 State Expenditures'!S50</f>
        <v>2900</v>
      </c>
      <c r="T50" s="31">
        <f>'C.1 Federal Expenditures'!T50+'C.2 State Expenditures'!T50</f>
        <v>446214</v>
      </c>
      <c r="U50" s="31">
        <f>'C.1 Federal Expenditures'!U50+'C.2 State Expenditures'!U50</f>
        <v>36084016</v>
      </c>
      <c r="V50" s="31">
        <f>'C.1 Federal Expenditures'!V50+'C.2 State Expenditures'!V50</f>
        <v>4726456</v>
      </c>
      <c r="W50" s="31">
        <f>'C.1 Federal Expenditures'!W50+'C.2 State Expenditures'!W50</f>
        <v>28593421</v>
      </c>
      <c r="X50" s="31">
        <f>'C.1 Federal Expenditures'!X50+'C.2 State Expenditures'!X50</f>
        <v>21958905</v>
      </c>
      <c r="Y50" s="31">
        <f>'C.1 Federal Expenditures'!Y50+'C.2 State Expenditures'!Y50</f>
        <v>6634516</v>
      </c>
      <c r="Z50" s="31">
        <f>'C.1 Federal Expenditures'!Z50+'C.2 State Expenditures'!Z50</f>
        <v>9978</v>
      </c>
      <c r="AA50" s="31">
        <f>'C.1 Federal Expenditures'!AA50+'C.2 State Expenditures'!AA50</f>
        <v>185725</v>
      </c>
      <c r="AB50" s="31">
        <f>'C.1 Federal Expenditures'!AB50+'C.2 State Expenditures'!AB50</f>
        <v>0</v>
      </c>
      <c r="AC50" s="31">
        <f>'C.1 Federal Expenditures'!AC50+'C.2 State Expenditures'!AC50</f>
        <v>5391563</v>
      </c>
      <c r="AD50" s="31">
        <f>'C.1 Federal Expenditures'!AD50+'C.2 State Expenditures'!AD50</f>
        <v>4196092</v>
      </c>
      <c r="AE50" s="31">
        <f>'C.1 Federal Expenditures'!AE50+'C.2 State Expenditures'!AE50</f>
        <v>1500000</v>
      </c>
      <c r="AF50" s="31">
        <f>'C.1 Federal Expenditures'!AF50+'C.2 State Expenditures'!AF50</f>
        <v>0</v>
      </c>
      <c r="AG50" s="31">
        <f>'C.1 Federal Expenditures'!AG50+'C.2 State Expenditures'!AG50</f>
        <v>0</v>
      </c>
      <c r="AH50" s="31">
        <f>'C.1 Federal Expenditures'!AH50+'C.2 State Expenditures'!AH50</f>
        <v>56980306</v>
      </c>
      <c r="AI50" s="31">
        <f>'C.1 Federal Expenditures'!AI50+'C.2 State Expenditures'!AI50</f>
        <v>48191499</v>
      </c>
      <c r="AJ50" s="31">
        <f>'C.1 Federal Expenditures'!AJ50+'C.2 State Expenditures'!AJ50</f>
        <v>0</v>
      </c>
      <c r="AK50" s="31">
        <f>'C.1 Federal Expenditures'!AK50+'C.2 State Expenditures'!AK50</f>
        <v>8788807</v>
      </c>
      <c r="AL50" s="31">
        <f>'C.1 Federal Expenditures'!AL50+'C.2 State Expenditures'!AL50</f>
        <v>938049</v>
      </c>
      <c r="AM50" s="31">
        <f>'C.1 Federal Expenditures'!AM50+'C.2 State Expenditures'!AM50</f>
        <v>48434060</v>
      </c>
      <c r="AN50" s="31">
        <f>'C.1 Federal Expenditures'!AN50+'C.2 State Expenditures'!AN50</f>
        <v>46110157</v>
      </c>
      <c r="AO50" s="31">
        <f>'C.1 Federal Expenditures'!AO50+'C.2 State Expenditures'!AO50</f>
        <v>0</v>
      </c>
      <c r="AP50" s="31">
        <f>'C.1 Federal Expenditures'!AP50+'C.2 State Expenditures'!AP50</f>
        <v>2323903</v>
      </c>
      <c r="AQ50" s="31">
        <f>'C.1 Federal Expenditures'!AQ50+'C.2 State Expenditures'!AQ50</f>
        <v>14255473</v>
      </c>
      <c r="AR50" s="31">
        <f>'C.1 Federal Expenditures'!AR50+'C.2 State Expenditures'!AR50</f>
        <v>267580681</v>
      </c>
      <c r="AS50" s="31">
        <f>'C.1 Federal Expenditures'!AS50</f>
        <v>7366207</v>
      </c>
      <c r="AT50" s="31">
        <f>'C.1 Federal Expenditures'!AT50</f>
        <v>125803978</v>
      </c>
      <c r="AU50" s="12"/>
      <c r="AV50" s="12"/>
      <c r="AW50" s="12"/>
      <c r="AX50" s="12"/>
      <c r="AY50" s="12"/>
      <c r="AZ50" s="12"/>
      <c r="BA50" s="12"/>
      <c r="BB50" s="12"/>
      <c r="BC50" s="12"/>
      <c r="BD50" s="12"/>
      <c r="BE50" s="12"/>
    </row>
    <row r="51" spans="1:57" x14ac:dyDescent="0.35">
      <c r="A51" s="52" t="s">
        <v>48</v>
      </c>
      <c r="B51" s="31">
        <f>'C.1 Federal Expenditures'!B51+'C.2 State Expenditures'!B51</f>
        <v>424135716</v>
      </c>
      <c r="C51" s="31">
        <f>'C.1 Federal Expenditures'!C51+'C.2 State Expenditures'!C51</f>
        <v>107705092</v>
      </c>
      <c r="D51" s="31">
        <f>'C.1 Federal Expenditures'!D51+'C.2 State Expenditures'!D51</f>
        <v>5675000</v>
      </c>
      <c r="E51" s="31">
        <f>'C.1 Federal Expenditures'!E51+'C.2 State Expenditures'!E51</f>
        <v>265607610</v>
      </c>
      <c r="F51" s="31">
        <f>'C.1 Federal Expenditures'!F51+'C.2 State Expenditures'!F51</f>
        <v>111917668</v>
      </c>
      <c r="G51" s="31">
        <f>'C.1 Federal Expenditures'!G51+'C.2 State Expenditures'!G51</f>
        <v>139722035</v>
      </c>
      <c r="H51" s="31">
        <f>'C.1 Federal Expenditures'!H51+'C.2 State Expenditures'!H51</f>
        <v>139722035</v>
      </c>
      <c r="I51" s="31">
        <f>'C.1 Federal Expenditures'!I51+'C.2 State Expenditures'!I51</f>
        <v>0</v>
      </c>
      <c r="J51" s="31">
        <f>'C.1 Federal Expenditures'!J51+'C.2 State Expenditures'!J51</f>
        <v>0</v>
      </c>
      <c r="K51" s="31">
        <f>'C.1 Federal Expenditures'!K51+'C.2 State Expenditures'!K51</f>
        <v>0</v>
      </c>
      <c r="L51" s="31">
        <f>'C.1 Federal Expenditures'!L51+'C.2 State Expenditures'!L51</f>
        <v>0</v>
      </c>
      <c r="M51" s="31">
        <f>'C.1 Federal Expenditures'!M51+'C.2 State Expenditures'!M51</f>
        <v>0</v>
      </c>
      <c r="N51" s="31">
        <f>'C.1 Federal Expenditures'!N51+'C.2 State Expenditures'!N51</f>
        <v>4637452</v>
      </c>
      <c r="O51" s="31">
        <f>'C.1 Federal Expenditures'!O51+'C.2 State Expenditures'!O51</f>
        <v>0</v>
      </c>
      <c r="P51" s="31">
        <f>'C.1 Federal Expenditures'!P51+'C.2 State Expenditures'!P51</f>
        <v>0</v>
      </c>
      <c r="Q51" s="31">
        <f>'C.1 Federal Expenditures'!Q51+'C.2 State Expenditures'!Q51</f>
        <v>4637452</v>
      </c>
      <c r="R51" s="31">
        <f>'C.1 Federal Expenditures'!R51+'C.2 State Expenditures'!R51</f>
        <v>131210178</v>
      </c>
      <c r="S51" s="31">
        <f>'C.1 Federal Expenditures'!S51+'C.2 State Expenditures'!S51</f>
        <v>16097991</v>
      </c>
      <c r="T51" s="31">
        <f>'C.1 Federal Expenditures'!T51+'C.2 State Expenditures'!T51</f>
        <v>67187253</v>
      </c>
      <c r="U51" s="31">
        <f>'C.1 Federal Expenditures'!U51+'C.2 State Expenditures'!U51</f>
        <v>47924934</v>
      </c>
      <c r="V51" s="31">
        <f>'C.1 Federal Expenditures'!V51+'C.2 State Expenditures'!V51</f>
        <v>0</v>
      </c>
      <c r="W51" s="31">
        <f>'C.1 Federal Expenditures'!W51+'C.2 State Expenditures'!W51</f>
        <v>94244895</v>
      </c>
      <c r="X51" s="31">
        <f>'C.1 Federal Expenditures'!X51+'C.2 State Expenditures'!X51</f>
        <v>42902256</v>
      </c>
      <c r="Y51" s="31">
        <f>'C.1 Federal Expenditures'!Y51+'C.2 State Expenditures'!Y51</f>
        <v>51342639</v>
      </c>
      <c r="Z51" s="31">
        <f>'C.1 Federal Expenditures'!Z51+'C.2 State Expenditures'!Z51</f>
        <v>0</v>
      </c>
      <c r="AA51" s="31">
        <f>'C.1 Federal Expenditures'!AA51+'C.2 State Expenditures'!AA51</f>
        <v>0</v>
      </c>
      <c r="AB51" s="31">
        <f>'C.1 Federal Expenditures'!AB51+'C.2 State Expenditures'!AB51</f>
        <v>0</v>
      </c>
      <c r="AC51" s="31">
        <f>'C.1 Federal Expenditures'!AC51+'C.2 State Expenditures'!AC51</f>
        <v>71442939</v>
      </c>
      <c r="AD51" s="31">
        <f>'C.1 Federal Expenditures'!AD51+'C.2 State Expenditures'!AD51</f>
        <v>2549461</v>
      </c>
      <c r="AE51" s="31">
        <f>'C.1 Federal Expenditures'!AE51+'C.2 State Expenditures'!AE51</f>
        <v>319434061</v>
      </c>
      <c r="AF51" s="31">
        <f>'C.1 Federal Expenditures'!AF51+'C.2 State Expenditures'!AF51</f>
        <v>0</v>
      </c>
      <c r="AG51" s="31">
        <f>'C.1 Federal Expenditures'!AG51+'C.2 State Expenditures'!AG51</f>
        <v>0</v>
      </c>
      <c r="AH51" s="31">
        <f>'C.1 Federal Expenditures'!AH51+'C.2 State Expenditures'!AH51</f>
        <v>28400157</v>
      </c>
      <c r="AI51" s="31">
        <f>'C.1 Federal Expenditures'!AI51+'C.2 State Expenditures'!AI51</f>
        <v>0</v>
      </c>
      <c r="AJ51" s="31">
        <f>'C.1 Federal Expenditures'!AJ51+'C.2 State Expenditures'!AJ51</f>
        <v>0</v>
      </c>
      <c r="AK51" s="31">
        <f>'C.1 Federal Expenditures'!AK51+'C.2 State Expenditures'!AK51</f>
        <v>28400157</v>
      </c>
      <c r="AL51" s="31">
        <f>'C.1 Federal Expenditures'!AL51+'C.2 State Expenditures'!AL51</f>
        <v>6866442</v>
      </c>
      <c r="AM51" s="31">
        <f>'C.1 Federal Expenditures'!AM51+'C.2 State Expenditures'!AM51</f>
        <v>54970695</v>
      </c>
      <c r="AN51" s="31">
        <f>'C.1 Federal Expenditures'!AN51+'C.2 State Expenditures'!AN51</f>
        <v>39528203</v>
      </c>
      <c r="AO51" s="31">
        <f>'C.1 Federal Expenditures'!AO51+'C.2 State Expenditures'!AO51</f>
        <v>0</v>
      </c>
      <c r="AP51" s="31">
        <f>'C.1 Federal Expenditures'!AP51+'C.2 State Expenditures'!AP51</f>
        <v>15442492</v>
      </c>
      <c r="AQ51" s="31">
        <f>'C.1 Federal Expenditures'!AQ51+'C.2 State Expenditures'!AQ51</f>
        <v>89614434</v>
      </c>
      <c r="AR51" s="31">
        <f>'C.1 Federal Expenditures'!AR51+'C.2 State Expenditures'!AR51</f>
        <v>943092749</v>
      </c>
      <c r="AS51" s="31">
        <f>'C.1 Federal Expenditures'!AS51</f>
        <v>25809451</v>
      </c>
      <c r="AT51" s="31">
        <f>'C.1 Federal Expenditures'!AT51</f>
        <v>105845478</v>
      </c>
      <c r="AU51" s="12"/>
      <c r="AV51" s="12"/>
      <c r="AW51" s="12"/>
      <c r="AX51" s="12"/>
      <c r="AY51" s="12"/>
      <c r="AZ51" s="12"/>
      <c r="BA51" s="12"/>
      <c r="BB51" s="12"/>
      <c r="BC51" s="12"/>
      <c r="BD51" s="12"/>
      <c r="BE51" s="12"/>
    </row>
    <row r="52" spans="1:57" x14ac:dyDescent="0.35">
      <c r="A52" s="52" t="s">
        <v>49</v>
      </c>
      <c r="B52" s="31">
        <f>'C.1 Federal Expenditures'!B52+'C.2 State Expenditures'!B52</f>
        <v>109812728</v>
      </c>
      <c r="C52" s="31">
        <f>'C.1 Federal Expenditures'!C52+'C.2 State Expenditures'!C52</f>
        <v>0</v>
      </c>
      <c r="D52" s="31">
        <f>'C.1 Federal Expenditures'!D52+'C.2 State Expenditures'!D52</f>
        <v>10981272</v>
      </c>
      <c r="E52" s="31">
        <f>'C.1 Federal Expenditures'!E52+'C.2 State Expenditures'!E52</f>
        <v>98831456</v>
      </c>
      <c r="F52" s="31">
        <f>'C.1 Federal Expenditures'!F52+'C.2 State Expenditures'!F52</f>
        <v>101714696</v>
      </c>
      <c r="G52" s="31">
        <f>'C.1 Federal Expenditures'!G52+'C.2 State Expenditures'!G52</f>
        <v>40211780</v>
      </c>
      <c r="H52" s="31">
        <f>'C.1 Federal Expenditures'!H52+'C.2 State Expenditures'!H52</f>
        <v>40211780</v>
      </c>
      <c r="I52" s="31">
        <f>'C.1 Federal Expenditures'!I52+'C.2 State Expenditures'!I52</f>
        <v>0</v>
      </c>
      <c r="J52" s="31">
        <f>'C.1 Federal Expenditures'!J52+'C.2 State Expenditures'!J52</f>
        <v>19193386</v>
      </c>
      <c r="K52" s="31">
        <f>'C.1 Federal Expenditures'!K52+'C.2 State Expenditures'!K52</f>
        <v>18742405</v>
      </c>
      <c r="L52" s="31">
        <f>'C.1 Federal Expenditures'!L52+'C.2 State Expenditures'!L52</f>
        <v>0</v>
      </c>
      <c r="M52" s="31">
        <f>'C.1 Federal Expenditures'!M52+'C.2 State Expenditures'!M52</f>
        <v>450981</v>
      </c>
      <c r="N52" s="31">
        <f>'C.1 Federal Expenditures'!N52+'C.2 State Expenditures'!N52</f>
        <v>0</v>
      </c>
      <c r="O52" s="31">
        <f>'C.1 Federal Expenditures'!O52+'C.2 State Expenditures'!O52</f>
        <v>0</v>
      </c>
      <c r="P52" s="31">
        <f>'C.1 Federal Expenditures'!P52+'C.2 State Expenditures'!P52</f>
        <v>0</v>
      </c>
      <c r="Q52" s="31">
        <f>'C.1 Federal Expenditures'!Q52+'C.2 State Expenditures'!Q52</f>
        <v>0</v>
      </c>
      <c r="R52" s="31">
        <f>'C.1 Federal Expenditures'!R52+'C.2 State Expenditures'!R52</f>
        <v>587431</v>
      </c>
      <c r="S52" s="31">
        <f>'C.1 Federal Expenditures'!S52+'C.2 State Expenditures'!S52</f>
        <v>0</v>
      </c>
      <c r="T52" s="31">
        <f>'C.1 Federal Expenditures'!T52+'C.2 State Expenditures'!T52</f>
        <v>0</v>
      </c>
      <c r="U52" s="31">
        <f>'C.1 Federal Expenditures'!U52+'C.2 State Expenditures'!U52</f>
        <v>587431</v>
      </c>
      <c r="V52" s="31">
        <f>'C.1 Federal Expenditures'!V52+'C.2 State Expenditures'!V52</f>
        <v>12678569</v>
      </c>
      <c r="W52" s="31">
        <f>'C.1 Federal Expenditures'!W52+'C.2 State Expenditures'!W52</f>
        <v>21096392</v>
      </c>
      <c r="X52" s="31">
        <f>'C.1 Federal Expenditures'!X52+'C.2 State Expenditures'!X52</f>
        <v>21096392</v>
      </c>
      <c r="Y52" s="31">
        <f>'C.1 Federal Expenditures'!Y52+'C.2 State Expenditures'!Y52</f>
        <v>0</v>
      </c>
      <c r="Z52" s="31">
        <f>'C.1 Federal Expenditures'!Z52+'C.2 State Expenditures'!Z52</f>
        <v>0</v>
      </c>
      <c r="AA52" s="31">
        <f>'C.1 Federal Expenditures'!AA52+'C.2 State Expenditures'!AA52</f>
        <v>0</v>
      </c>
      <c r="AB52" s="31">
        <f>'C.1 Federal Expenditures'!AB52+'C.2 State Expenditures'!AB52</f>
        <v>0</v>
      </c>
      <c r="AC52" s="31">
        <f>'C.1 Federal Expenditures'!AC52+'C.2 State Expenditures'!AC52</f>
        <v>13169193</v>
      </c>
      <c r="AD52" s="31">
        <f>'C.1 Federal Expenditures'!AD52+'C.2 State Expenditures'!AD52</f>
        <v>1798145</v>
      </c>
      <c r="AE52" s="31">
        <f>'C.1 Federal Expenditures'!AE52+'C.2 State Expenditures'!AE52</f>
        <v>585</v>
      </c>
      <c r="AF52" s="31">
        <f>'C.1 Federal Expenditures'!AF52+'C.2 State Expenditures'!AF52</f>
        <v>0</v>
      </c>
      <c r="AG52" s="31">
        <f>'C.1 Federal Expenditures'!AG52+'C.2 State Expenditures'!AG52</f>
        <v>0</v>
      </c>
      <c r="AH52" s="31">
        <f>'C.1 Federal Expenditures'!AH52+'C.2 State Expenditures'!AH52</f>
        <v>7703690</v>
      </c>
      <c r="AI52" s="31">
        <f>'C.1 Federal Expenditures'!AI52+'C.2 State Expenditures'!AI52</f>
        <v>3581390</v>
      </c>
      <c r="AJ52" s="31">
        <f>'C.1 Federal Expenditures'!AJ52+'C.2 State Expenditures'!AJ52</f>
        <v>0</v>
      </c>
      <c r="AK52" s="31">
        <f>'C.1 Federal Expenditures'!AK52+'C.2 State Expenditures'!AK52</f>
        <v>4122300</v>
      </c>
      <c r="AL52" s="31">
        <f>'C.1 Federal Expenditures'!AL52+'C.2 State Expenditures'!AL52</f>
        <v>0</v>
      </c>
      <c r="AM52" s="31">
        <f>'C.1 Federal Expenditures'!AM52+'C.2 State Expenditures'!AM52</f>
        <v>14833540</v>
      </c>
      <c r="AN52" s="31">
        <f>'C.1 Federal Expenditures'!AN52+'C.2 State Expenditures'!AN52</f>
        <v>12882752</v>
      </c>
      <c r="AO52" s="31">
        <f>'C.1 Federal Expenditures'!AO52+'C.2 State Expenditures'!AO52</f>
        <v>0</v>
      </c>
      <c r="AP52" s="31">
        <f>'C.1 Federal Expenditures'!AP52+'C.2 State Expenditures'!AP52</f>
        <v>1950788</v>
      </c>
      <c r="AQ52" s="31">
        <f>'C.1 Federal Expenditures'!AQ52+'C.2 State Expenditures'!AQ52</f>
        <v>2274728</v>
      </c>
      <c r="AR52" s="31">
        <f>'C.1 Federal Expenditures'!AR52+'C.2 State Expenditures'!AR52</f>
        <v>133547439</v>
      </c>
      <c r="AS52" s="31">
        <f>'C.1 Federal Expenditures'!AS52</f>
        <v>0</v>
      </c>
      <c r="AT52" s="31">
        <f>'C.1 Federal Expenditures'!AT52</f>
        <v>101445157</v>
      </c>
      <c r="AU52" s="12"/>
      <c r="AV52" s="12"/>
      <c r="AW52" s="12"/>
      <c r="AX52" s="12"/>
      <c r="AY52" s="12"/>
      <c r="AZ52" s="12"/>
      <c r="BA52" s="12"/>
      <c r="BB52" s="12"/>
      <c r="BC52" s="12"/>
      <c r="BD52" s="12"/>
      <c r="BE52" s="12"/>
    </row>
    <row r="53" spans="1:57" x14ac:dyDescent="0.35">
      <c r="A53" s="52" t="s">
        <v>50</v>
      </c>
      <c r="B53" s="31">
        <f>'C.1 Federal Expenditures'!B53+'C.2 State Expenditures'!B53</f>
        <v>312845980</v>
      </c>
      <c r="C53" s="31">
        <f>'C.1 Federal Expenditures'!C53+'C.2 State Expenditures'!C53</f>
        <v>62569196</v>
      </c>
      <c r="D53" s="31">
        <f>'C.1 Federal Expenditures'!D53+'C.2 State Expenditures'!D53</f>
        <v>14653500</v>
      </c>
      <c r="E53" s="31">
        <f>'C.1 Federal Expenditures'!E53+'C.2 State Expenditures'!E53</f>
        <v>235623284</v>
      </c>
      <c r="F53" s="31">
        <f>'C.1 Federal Expenditures'!F53+'C.2 State Expenditures'!F53</f>
        <v>186527124</v>
      </c>
      <c r="G53" s="31">
        <f>'C.1 Federal Expenditures'!G53+'C.2 State Expenditures'!G53</f>
        <v>73363987</v>
      </c>
      <c r="H53" s="31">
        <f>'C.1 Federal Expenditures'!H53+'C.2 State Expenditures'!H53</f>
        <v>73363987</v>
      </c>
      <c r="I53" s="31">
        <f>'C.1 Federal Expenditures'!I53+'C.2 State Expenditures'!I53</f>
        <v>0</v>
      </c>
      <c r="J53" s="31">
        <f>'C.1 Federal Expenditures'!J53+'C.2 State Expenditures'!J53</f>
        <v>0</v>
      </c>
      <c r="K53" s="31">
        <f>'C.1 Federal Expenditures'!K53+'C.2 State Expenditures'!K53</f>
        <v>0</v>
      </c>
      <c r="L53" s="31">
        <f>'C.1 Federal Expenditures'!L53+'C.2 State Expenditures'!L53</f>
        <v>0</v>
      </c>
      <c r="M53" s="31">
        <f>'C.1 Federal Expenditures'!M53+'C.2 State Expenditures'!M53</f>
        <v>0</v>
      </c>
      <c r="N53" s="31">
        <f>'C.1 Federal Expenditures'!N53+'C.2 State Expenditures'!N53</f>
        <v>0</v>
      </c>
      <c r="O53" s="31">
        <f>'C.1 Federal Expenditures'!O53+'C.2 State Expenditures'!O53</f>
        <v>0</v>
      </c>
      <c r="P53" s="31">
        <f>'C.1 Federal Expenditures'!P53+'C.2 State Expenditures'!P53</f>
        <v>0</v>
      </c>
      <c r="Q53" s="31">
        <f>'C.1 Federal Expenditures'!Q53+'C.2 State Expenditures'!Q53</f>
        <v>0</v>
      </c>
      <c r="R53" s="31">
        <f>'C.1 Federal Expenditures'!R53+'C.2 State Expenditures'!R53</f>
        <v>28987471</v>
      </c>
      <c r="S53" s="31">
        <f>'C.1 Federal Expenditures'!S53+'C.2 State Expenditures'!S53</f>
        <v>2679725</v>
      </c>
      <c r="T53" s="31">
        <f>'C.1 Federal Expenditures'!T53+'C.2 State Expenditures'!T53</f>
        <v>3546095</v>
      </c>
      <c r="U53" s="31">
        <f>'C.1 Federal Expenditures'!U53+'C.2 State Expenditures'!U53</f>
        <v>22761651</v>
      </c>
      <c r="V53" s="31">
        <f>'C.1 Federal Expenditures'!V53+'C.2 State Expenditures'!V53</f>
        <v>1154202</v>
      </c>
      <c r="W53" s="31">
        <f>'C.1 Federal Expenditures'!W53+'C.2 State Expenditures'!W53</f>
        <v>133188993</v>
      </c>
      <c r="X53" s="31">
        <f>'C.1 Federal Expenditures'!X53+'C.2 State Expenditures'!X53</f>
        <v>133188993</v>
      </c>
      <c r="Y53" s="31">
        <f>'C.1 Federal Expenditures'!Y53+'C.2 State Expenditures'!Y53</f>
        <v>0</v>
      </c>
      <c r="Z53" s="31">
        <f>'C.1 Federal Expenditures'!Z53+'C.2 State Expenditures'!Z53</f>
        <v>0</v>
      </c>
      <c r="AA53" s="31">
        <f>'C.1 Federal Expenditures'!AA53+'C.2 State Expenditures'!AA53</f>
        <v>69700000</v>
      </c>
      <c r="AB53" s="31">
        <f>'C.1 Federal Expenditures'!AB53+'C.2 State Expenditures'!AB53</f>
        <v>0</v>
      </c>
      <c r="AC53" s="31">
        <f>'C.1 Federal Expenditures'!AC53+'C.2 State Expenditures'!AC53</f>
        <v>32355677</v>
      </c>
      <c r="AD53" s="31">
        <f>'C.1 Federal Expenditures'!AD53+'C.2 State Expenditures'!AD53</f>
        <v>17034978</v>
      </c>
      <c r="AE53" s="31">
        <f>'C.1 Federal Expenditures'!AE53+'C.2 State Expenditures'!AE53</f>
        <v>85970461</v>
      </c>
      <c r="AF53" s="31">
        <f>'C.1 Federal Expenditures'!AF53+'C.2 State Expenditures'!AF53</f>
        <v>1886669</v>
      </c>
      <c r="AG53" s="31">
        <f>'C.1 Federal Expenditures'!AG53+'C.2 State Expenditures'!AG53</f>
        <v>2553366</v>
      </c>
      <c r="AH53" s="31">
        <f>'C.1 Federal Expenditures'!AH53+'C.2 State Expenditures'!AH53</f>
        <v>7317178</v>
      </c>
      <c r="AI53" s="31">
        <f>'C.1 Federal Expenditures'!AI53+'C.2 State Expenditures'!AI53</f>
        <v>7317178</v>
      </c>
      <c r="AJ53" s="31">
        <f>'C.1 Federal Expenditures'!AJ53+'C.2 State Expenditures'!AJ53</f>
        <v>0</v>
      </c>
      <c r="AK53" s="31">
        <f>'C.1 Federal Expenditures'!AK53+'C.2 State Expenditures'!AK53</f>
        <v>0</v>
      </c>
      <c r="AL53" s="31">
        <f>'C.1 Federal Expenditures'!AL53+'C.2 State Expenditures'!AL53</f>
        <v>4142706</v>
      </c>
      <c r="AM53" s="31">
        <f>'C.1 Federal Expenditures'!AM53+'C.2 State Expenditures'!AM53</f>
        <v>30905405</v>
      </c>
      <c r="AN53" s="31">
        <f>'C.1 Federal Expenditures'!AN53+'C.2 State Expenditures'!AN53</f>
        <v>24727318</v>
      </c>
      <c r="AO53" s="31">
        <f>'C.1 Federal Expenditures'!AO53+'C.2 State Expenditures'!AO53</f>
        <v>2175581</v>
      </c>
      <c r="AP53" s="31">
        <f>'C.1 Federal Expenditures'!AP53+'C.2 State Expenditures'!AP53</f>
        <v>4002506</v>
      </c>
      <c r="AQ53" s="31">
        <f>'C.1 Federal Expenditures'!AQ53+'C.2 State Expenditures'!AQ53</f>
        <v>406598</v>
      </c>
      <c r="AR53" s="31">
        <f>'C.1 Federal Expenditures'!AR53+'C.2 State Expenditures'!AR53</f>
        <v>488967691</v>
      </c>
      <c r="AS53" s="31">
        <f>'C.1 Federal Expenditures'!AS53</f>
        <v>0</v>
      </c>
      <c r="AT53" s="31">
        <f>'C.1 Federal Expenditures'!AT53</f>
        <v>204996623</v>
      </c>
      <c r="AU53" s="12"/>
      <c r="AV53" s="12"/>
      <c r="AW53" s="12"/>
      <c r="AX53" s="12"/>
      <c r="AY53" s="12"/>
      <c r="AZ53" s="12"/>
      <c r="BA53" s="12"/>
      <c r="BB53" s="12"/>
      <c r="BC53" s="12"/>
      <c r="BD53" s="12"/>
      <c r="BE53" s="12"/>
    </row>
    <row r="54" spans="1:57" x14ac:dyDescent="0.35">
      <c r="A54" s="52" t="s">
        <v>51</v>
      </c>
      <c r="B54" s="31">
        <f>'C.1 Federal Expenditures'!B54+'C.2 State Expenditures'!B54</f>
        <v>18428651</v>
      </c>
      <c r="C54" s="31">
        <f>'C.1 Federal Expenditures'!C54+'C.2 State Expenditures'!C54</f>
        <v>0</v>
      </c>
      <c r="D54" s="31">
        <f>'C.1 Federal Expenditures'!D54+'C.2 State Expenditures'!D54</f>
        <v>0</v>
      </c>
      <c r="E54" s="31">
        <f>'C.1 Federal Expenditures'!E54+'C.2 State Expenditures'!E54</f>
        <v>18428651</v>
      </c>
      <c r="F54" s="31">
        <f>'C.1 Federal Expenditures'!F54+'C.2 State Expenditures'!F54</f>
        <v>28633026</v>
      </c>
      <c r="G54" s="31">
        <f>'C.1 Federal Expenditures'!G54+'C.2 State Expenditures'!G54</f>
        <v>11460599</v>
      </c>
      <c r="H54" s="31">
        <f>'C.1 Federal Expenditures'!H54+'C.2 State Expenditures'!H54</f>
        <v>4873212</v>
      </c>
      <c r="I54" s="31">
        <f>'C.1 Federal Expenditures'!I54+'C.2 State Expenditures'!I54</f>
        <v>6587387</v>
      </c>
      <c r="J54" s="31">
        <f>'C.1 Federal Expenditures'!J54+'C.2 State Expenditures'!J54</f>
        <v>0</v>
      </c>
      <c r="K54" s="31">
        <f>'C.1 Federal Expenditures'!K54+'C.2 State Expenditures'!K54</f>
        <v>0</v>
      </c>
      <c r="L54" s="31">
        <f>'C.1 Federal Expenditures'!L54+'C.2 State Expenditures'!L54</f>
        <v>0</v>
      </c>
      <c r="M54" s="31">
        <f>'C.1 Federal Expenditures'!M54+'C.2 State Expenditures'!M54</f>
        <v>0</v>
      </c>
      <c r="N54" s="31">
        <f>'C.1 Federal Expenditures'!N54+'C.2 State Expenditures'!N54</f>
        <v>0</v>
      </c>
      <c r="O54" s="31">
        <f>'C.1 Federal Expenditures'!O54+'C.2 State Expenditures'!O54</f>
        <v>0</v>
      </c>
      <c r="P54" s="31">
        <f>'C.1 Federal Expenditures'!P54+'C.2 State Expenditures'!P54</f>
        <v>0</v>
      </c>
      <c r="Q54" s="31">
        <f>'C.1 Federal Expenditures'!Q54+'C.2 State Expenditures'!Q54</f>
        <v>0</v>
      </c>
      <c r="R54" s="31">
        <f>'C.1 Federal Expenditures'!R54+'C.2 State Expenditures'!R54</f>
        <v>5192309</v>
      </c>
      <c r="S54" s="31">
        <f>'C.1 Federal Expenditures'!S54+'C.2 State Expenditures'!S54</f>
        <v>0</v>
      </c>
      <c r="T54" s="31">
        <f>'C.1 Federal Expenditures'!T54+'C.2 State Expenditures'!T54</f>
        <v>5192309</v>
      </c>
      <c r="U54" s="31">
        <f>'C.1 Federal Expenditures'!U54+'C.2 State Expenditures'!U54</f>
        <v>0</v>
      </c>
      <c r="V54" s="31">
        <f>'C.1 Federal Expenditures'!V54+'C.2 State Expenditures'!V54</f>
        <v>0</v>
      </c>
      <c r="W54" s="31">
        <f>'C.1 Federal Expenditures'!W54+'C.2 State Expenditures'!W54</f>
        <v>3263191</v>
      </c>
      <c r="X54" s="31">
        <f>'C.1 Federal Expenditures'!X54+'C.2 State Expenditures'!X54</f>
        <v>1553707</v>
      </c>
      <c r="Y54" s="31">
        <f>'C.1 Federal Expenditures'!Y54+'C.2 State Expenditures'!Y54</f>
        <v>1709484</v>
      </c>
      <c r="Z54" s="31">
        <f>'C.1 Federal Expenditures'!Z54+'C.2 State Expenditures'!Z54</f>
        <v>0</v>
      </c>
      <c r="AA54" s="31">
        <f>'C.1 Federal Expenditures'!AA54+'C.2 State Expenditures'!AA54</f>
        <v>0</v>
      </c>
      <c r="AB54" s="31">
        <f>'C.1 Federal Expenditures'!AB54+'C.2 State Expenditures'!AB54</f>
        <v>0</v>
      </c>
      <c r="AC54" s="31">
        <f>'C.1 Federal Expenditures'!AC54+'C.2 State Expenditures'!AC54</f>
        <v>3219757</v>
      </c>
      <c r="AD54" s="31">
        <f>'C.1 Federal Expenditures'!AD54+'C.2 State Expenditures'!AD54</f>
        <v>1614037</v>
      </c>
      <c r="AE54" s="31">
        <f>'C.1 Federal Expenditures'!AE54+'C.2 State Expenditures'!AE54</f>
        <v>0</v>
      </c>
      <c r="AF54" s="31">
        <f>'C.1 Federal Expenditures'!AF54+'C.2 State Expenditures'!AF54</f>
        <v>0</v>
      </c>
      <c r="AG54" s="31">
        <f>'C.1 Federal Expenditures'!AG54+'C.2 State Expenditures'!AG54</f>
        <v>0</v>
      </c>
      <c r="AH54" s="31">
        <f>'C.1 Federal Expenditures'!AH54+'C.2 State Expenditures'!AH54</f>
        <v>0</v>
      </c>
      <c r="AI54" s="31">
        <f>'C.1 Federal Expenditures'!AI54+'C.2 State Expenditures'!AI54</f>
        <v>0</v>
      </c>
      <c r="AJ54" s="31">
        <f>'C.1 Federal Expenditures'!AJ54+'C.2 State Expenditures'!AJ54</f>
        <v>0</v>
      </c>
      <c r="AK54" s="31">
        <f>'C.1 Federal Expenditures'!AK54+'C.2 State Expenditures'!AK54</f>
        <v>0</v>
      </c>
      <c r="AL54" s="31">
        <f>'C.1 Federal Expenditures'!AL54+'C.2 State Expenditures'!AL54</f>
        <v>922906</v>
      </c>
      <c r="AM54" s="31">
        <f>'C.1 Federal Expenditures'!AM54+'C.2 State Expenditures'!AM54</f>
        <v>3820927</v>
      </c>
      <c r="AN54" s="31">
        <f>'C.1 Federal Expenditures'!AN54+'C.2 State Expenditures'!AN54</f>
        <v>3433359</v>
      </c>
      <c r="AO54" s="31">
        <f>'C.1 Federal Expenditures'!AO54+'C.2 State Expenditures'!AO54</f>
        <v>303980</v>
      </c>
      <c r="AP54" s="31">
        <f>'C.1 Federal Expenditures'!AP54+'C.2 State Expenditures'!AP54</f>
        <v>83588</v>
      </c>
      <c r="AQ54" s="31">
        <f>'C.1 Federal Expenditures'!AQ54+'C.2 State Expenditures'!AQ54</f>
        <v>0</v>
      </c>
      <c r="AR54" s="31">
        <f>'C.1 Federal Expenditures'!AR54+'C.2 State Expenditures'!AR54</f>
        <v>29493726</v>
      </c>
      <c r="AS54" s="31">
        <f>'C.1 Federal Expenditures'!AS54</f>
        <v>0</v>
      </c>
      <c r="AT54" s="31">
        <f>'C.1 Federal Expenditures'!AT54</f>
        <v>27230692</v>
      </c>
      <c r="AU54" s="12"/>
      <c r="AV54" s="12"/>
      <c r="AW54" s="12"/>
      <c r="AX54" s="12"/>
      <c r="AY54" s="12"/>
      <c r="AZ54" s="12"/>
      <c r="BA54" s="12"/>
      <c r="BB54" s="12"/>
      <c r="BC54" s="12"/>
      <c r="BD54" s="12"/>
      <c r="BE54" s="12"/>
    </row>
    <row r="55" spans="1:57" x14ac:dyDescent="0.35">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row>
    <row r="56" spans="1:57" x14ac:dyDescent="0.35">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row>
    <row r="57" spans="1:57" x14ac:dyDescent="0.35">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row>
    <row r="58" spans="1:57" x14ac:dyDescent="0.35">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row>
    <row r="59" spans="1:57" x14ac:dyDescent="0.35">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row>
    <row r="60" spans="1:57" x14ac:dyDescent="0.35">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row>
    <row r="61" spans="1:57" x14ac:dyDescent="0.35">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row>
    <row r="62" spans="1:57" x14ac:dyDescent="0.35">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row>
    <row r="63" spans="1:57" x14ac:dyDescent="0.3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row>
    <row r="64" spans="1:57" x14ac:dyDescent="0.35">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row>
    <row r="65" spans="2:57" x14ac:dyDescent="0.35">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row>
    <row r="66" spans="2:57" x14ac:dyDescent="0.35">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row>
    <row r="67" spans="2:57" x14ac:dyDescent="0.35">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row>
  </sheetData>
  <pageMargins left="0.25" right="0.25" top="0.75" bottom="0.75" header="0.3" footer="0.3"/>
  <pageSetup scale="59" fitToWidth="0" orientation="landscape" r:id="rId1"/>
  <headerFooter differentFirst="1">
    <oddHeader>&amp;L&amp;"Arial,Regular"&amp;12B.: Total Federal TANF and State MOE Expenditures in FY 2020</oddHeader>
    <oddFooter>&amp;CPage &amp;P of &amp;N</oddFooter>
    <firstFooter>&amp;CPage &amp;P of &amp;N</firstFooter>
  </headerFooter>
  <colBreaks count="3" manualBreakCount="3">
    <brk id="13" max="1048575" man="1"/>
    <brk id="25" max="1048575" man="1"/>
    <brk id="3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12</vt:i4>
      </vt:variant>
    </vt:vector>
  </HeadingPairs>
  <TitlesOfParts>
    <vt:vector size="82" baseType="lpstr">
      <vt:lpstr>Table of Contents</vt:lpstr>
      <vt:lpstr>Reader's Guide</vt:lpstr>
      <vt:lpstr>A.1 Fed &amp; State by Category</vt:lpstr>
      <vt:lpstr>A.2 FY19-20 Comparison</vt:lpstr>
      <vt:lpstr>A.3 FY19-20 Difference</vt:lpstr>
      <vt:lpstr>A.4 FY19-20 MOE Comparison</vt:lpstr>
      <vt:lpstr>A.5 FY20 Federal TANF Funds</vt:lpstr>
      <vt:lpstr>A.6 Summary Federal Funds</vt:lpstr>
      <vt:lpstr>B. Total Expenditures</vt:lpstr>
      <vt:lpstr>C.1 Federal Expenditures</vt:lpstr>
      <vt:lpstr>C.2 State Expenditures</vt:lpstr>
      <vt:lpstr>C.3 Analysis MOE Spending</vt:lpstr>
      <vt:lpstr>D. State ToC</vt:lpstr>
      <vt:lpstr>Alabama</vt:lpstr>
      <vt:lpstr>Alaska</vt:lpstr>
      <vt:lpstr>Arizona</vt:lpstr>
      <vt:lpstr>Arkansas</vt:lpstr>
      <vt:lpstr>California</vt:lpstr>
      <vt:lpstr>Colorado</vt:lpstr>
      <vt:lpstr>Connecticut</vt:lpstr>
      <vt:lpstr>Delaware</vt:lpstr>
      <vt:lpstr>DC</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Pennsylvania</vt:lpstr>
      <vt:lpstr>Rhode Island</vt:lpstr>
      <vt:lpstr>South Carolina</vt:lpstr>
      <vt:lpstr>South Dakota</vt:lpstr>
      <vt:lpstr>Tennessee</vt:lpstr>
      <vt:lpstr>Texas</vt:lpstr>
      <vt:lpstr>Utah</vt:lpstr>
      <vt:lpstr>Vermont</vt:lpstr>
      <vt:lpstr>Virginia</vt:lpstr>
      <vt:lpstr>Washington</vt:lpstr>
      <vt:lpstr>West Virginia</vt:lpstr>
      <vt:lpstr>Wisconsin</vt:lpstr>
      <vt:lpstr>Wyoming</vt:lpstr>
      <vt:lpstr>E.1 Fed&amp;State Funding Streams</vt:lpstr>
      <vt:lpstr>E.2 SFAG</vt:lpstr>
      <vt:lpstr>E.3 MOE in TANF</vt:lpstr>
      <vt:lpstr>E.4 MOE SSP</vt:lpstr>
      <vt:lpstr>E.5 Contingency</vt:lpstr>
      <vt:lpstr>F. Appendix</vt:lpstr>
      <vt:lpstr>a</vt:lpstr>
      <vt:lpstr>'C.2 State Expenditures'!Print_Area</vt:lpstr>
      <vt:lpstr>'E.5 Contingency'!Print_Area</vt:lpstr>
      <vt:lpstr>'F. Appendix'!Print_Area</vt:lpstr>
      <vt:lpstr>'Table of Contents'!Print_Area</vt:lpstr>
      <vt:lpstr>'B. Total Expenditures'!Print_Titles</vt:lpstr>
      <vt:lpstr>'C.1 Federal Expenditures'!Print_Titles</vt:lpstr>
      <vt:lpstr>'C.2 State Expenditures'!Print_Titles</vt:lpstr>
      <vt:lpstr>'E.2 SFAG'!Print_Titles</vt:lpstr>
      <vt:lpstr>'E.3 MOE in TANF'!Print_Titles</vt:lpstr>
      <vt:lpstr>'E.4 MOE SSP'!Print_Titles</vt:lpstr>
      <vt:lpstr>'E.5 Contingency'!Print_Titles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Health and Human Services</dc:creator>
  <cp:lastModifiedBy>Administrator</cp:lastModifiedBy>
  <cp:lastPrinted>2021-08-13T18:25:25Z</cp:lastPrinted>
  <dcterms:created xsi:type="dcterms:W3CDTF">2011-10-26T18:32:16Z</dcterms:created>
  <dcterms:modified xsi:type="dcterms:W3CDTF">2021-10-06T16:46:01Z</dcterms:modified>
</cp:coreProperties>
</file>